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800" windowWidth="16035" windowHeight="11070" activeTab="0"/>
  </bookViews>
  <sheets>
    <sheet name="수출3" sheetId="1" r:id="rId1"/>
  </sheets>
  <definedNames/>
  <calcPr fullCalcOnLoad="1"/>
</workbook>
</file>

<file path=xl/sharedStrings.xml><?xml version="1.0" encoding="utf-8"?>
<sst xmlns="http://schemas.openxmlformats.org/spreadsheetml/2006/main" count="145" uniqueCount="57">
  <si>
    <t>사별ㆍ월별ㆍ국별ㆍ품종별 수출실적 (출하기준)</t>
  </si>
  <si>
    <t>월  별</t>
  </si>
  <si>
    <t>사</t>
  </si>
  <si>
    <t>소  계</t>
  </si>
  <si>
    <t>합  계</t>
  </si>
  <si>
    <t>별</t>
  </si>
  <si>
    <t>지역</t>
  </si>
  <si>
    <t>국   별</t>
  </si>
  <si>
    <t>품종별</t>
  </si>
  <si>
    <t>계</t>
  </si>
  <si>
    <t>마이크로네시아</t>
  </si>
  <si>
    <t>포  장</t>
  </si>
  <si>
    <t>벌  크</t>
  </si>
  <si>
    <t>합         계</t>
  </si>
  <si>
    <t>크링카</t>
  </si>
  <si>
    <t>나이지리아</t>
  </si>
  <si>
    <t>합        계</t>
  </si>
  <si>
    <t>합       계</t>
  </si>
  <si>
    <t>합           계</t>
  </si>
  <si>
    <t>(단위 : 톤)</t>
  </si>
  <si>
    <t>동      양</t>
  </si>
  <si>
    <t>아 시 아</t>
  </si>
  <si>
    <t>대    만</t>
  </si>
  <si>
    <t>벌  크</t>
  </si>
  <si>
    <t>일    본</t>
  </si>
  <si>
    <t>포  장</t>
  </si>
  <si>
    <t>계</t>
  </si>
  <si>
    <t>소   계</t>
  </si>
  <si>
    <t>기   타</t>
  </si>
  <si>
    <t>마샬제도</t>
  </si>
  <si>
    <t>미    국</t>
  </si>
  <si>
    <t>크링카</t>
  </si>
  <si>
    <t>캐 나 다</t>
  </si>
  <si>
    <t>쌍      용</t>
  </si>
  <si>
    <t>싱 가 폴</t>
  </si>
  <si>
    <t>중    국</t>
  </si>
  <si>
    <t>아 프 리 카</t>
  </si>
  <si>
    <t>가    나</t>
  </si>
  <si>
    <t>베    냉</t>
  </si>
  <si>
    <t>앙 골 라</t>
  </si>
  <si>
    <t>이 집 트</t>
  </si>
  <si>
    <t>토    고</t>
  </si>
  <si>
    <t>기  타</t>
  </si>
  <si>
    <t>포르투갈</t>
  </si>
  <si>
    <t>U  A  E</t>
  </si>
  <si>
    <t>한 일</t>
  </si>
  <si>
    <t>기 타</t>
  </si>
  <si>
    <t>괌</t>
  </si>
  <si>
    <t>싸 이 판</t>
  </si>
  <si>
    <t>합        계</t>
  </si>
  <si>
    <t>성신</t>
  </si>
  <si>
    <t>아시아</t>
  </si>
  <si>
    <t>한      라</t>
  </si>
  <si>
    <t>스 페 인</t>
  </si>
  <si>
    <t>온두라스</t>
  </si>
  <si>
    <t>자마이카</t>
  </si>
  <si>
    <t>P  N  G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</si>
</sst>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없&quot;&quot;음&quot;"/>
    <numFmt numFmtId="185" formatCode="#,##0;[Red]&quot;-&quot;#,##0"/>
    <numFmt numFmtId="186" formatCode="yyyy&quot;년&quot;\ m&quot;월&quot;\ d&quot;일&quot;"/>
    <numFmt numFmtId="187" formatCode="###0"/>
  </numFmts>
  <fonts count="1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굴림체"/>
      <family val="0"/>
    </font>
    <font>
      <sz val="8"/>
      <name val="바탕체"/>
      <family val="1"/>
    </font>
    <font>
      <b/>
      <sz val="16"/>
      <name val="굴림체"/>
      <family val="3"/>
    </font>
    <font>
      <sz val="16"/>
      <name val="굴림체"/>
      <family val="3"/>
    </font>
    <font>
      <sz val="11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b/>
      <sz val="9"/>
      <name val="굴림체"/>
      <family val="3"/>
    </font>
    <font>
      <b/>
      <sz val="11"/>
      <name val="굴림체"/>
      <family val="3"/>
    </font>
    <font>
      <sz val="6"/>
      <name val="굴림체"/>
      <family val="3"/>
    </font>
    <font>
      <b/>
      <sz val="10"/>
      <name val="굴림체"/>
      <family val="3"/>
    </font>
    <font>
      <sz val="7"/>
      <name val="굴림체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05">
    <xf numFmtId="0" fontId="0" fillId="0" borderId="0" xfId="0" applyAlignment="1">
      <alignment/>
    </xf>
    <xf numFmtId="185" fontId="6" fillId="0" borderId="0" xfId="18" applyNumberFormat="1" applyFont="1" applyFill="1" applyAlignment="1">
      <alignment horizontal="centerContinuous"/>
    </xf>
    <xf numFmtId="0" fontId="7" fillId="0" borderId="0" xfId="21" applyFont="1" applyFill="1" applyAlignment="1">
      <alignment horizontal="centerContinuous" vertical="center"/>
      <protection/>
    </xf>
    <xf numFmtId="3" fontId="4" fillId="0" borderId="0" xfId="0" applyNumberFormat="1" applyFont="1" applyAlignment="1">
      <alignment/>
    </xf>
    <xf numFmtId="0" fontId="4" fillId="0" borderId="0" xfId="22" applyFont="1">
      <alignment/>
      <protection/>
    </xf>
    <xf numFmtId="0" fontId="4" fillId="0" borderId="0" xfId="21" applyFont="1" applyFill="1">
      <alignment/>
      <protection/>
    </xf>
    <xf numFmtId="185" fontId="4" fillId="0" borderId="0" xfId="18" applyNumberFormat="1" applyFont="1" applyFill="1" applyAlignment="1">
      <alignment/>
    </xf>
    <xf numFmtId="0" fontId="4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8" fillId="0" borderId="0" xfId="21" applyFont="1" applyFill="1" applyAlignment="1">
      <alignment horizontal="right"/>
      <protection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 textRotation="255"/>
    </xf>
    <xf numFmtId="3" fontId="10" fillId="0" borderId="16" xfId="0" applyNumberFormat="1" applyFont="1" applyBorder="1" applyAlignment="1">
      <alignment horizontal="center" vertical="center" textRotation="255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" fontId="10" fillId="0" borderId="6" xfId="0" applyNumberFormat="1" applyFont="1" applyBorder="1" applyAlignment="1">
      <alignment horizontal="center" vertical="center" textRotation="255"/>
    </xf>
    <xf numFmtId="3" fontId="10" fillId="0" borderId="8" xfId="0" applyNumberFormat="1" applyFont="1" applyBorder="1" applyAlignment="1">
      <alignment horizontal="center" vertical="center" textRotation="255"/>
    </xf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 textRotation="255"/>
    </xf>
    <xf numFmtId="3" fontId="10" fillId="0" borderId="22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 textRotation="255"/>
    </xf>
    <xf numFmtId="3" fontId="14" fillId="0" borderId="29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37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14" fillId="0" borderId="38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omma" xfId="16"/>
    <cellStyle name="Comma [0]" xfId="17"/>
    <cellStyle name="콤마_수출입01" xfId="18"/>
    <cellStyle name="Currency" xfId="19"/>
    <cellStyle name="Currency [0]" xfId="20"/>
    <cellStyle name="표준_수출입01" xfId="21"/>
    <cellStyle name="표준_Book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2762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28650"/>
          <a:ext cx="6858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628650"/>
          <a:ext cx="14192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628650"/>
          <a:ext cx="19240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85"/>
  <sheetViews>
    <sheetView showZeros="0" tabSelected="1" workbookViewId="0" topLeftCell="A1">
      <selection activeCell="A2" sqref="A2"/>
    </sheetView>
  </sheetViews>
  <sheetFormatPr defaultColWidth="9.00390625" defaultRowHeight="14.25"/>
  <cols>
    <col min="1" max="1" width="3.625" style="3" customWidth="1"/>
    <col min="2" max="2" width="5.625" style="3" customWidth="1"/>
    <col min="3" max="3" width="9.625" style="3" customWidth="1"/>
    <col min="4" max="4" width="6.625" style="3" customWidth="1"/>
    <col min="5" max="5" width="7.375" style="3" customWidth="1"/>
    <col min="6" max="6" width="7.25390625" style="3" customWidth="1"/>
    <col min="7" max="7" width="7.125" style="3" customWidth="1"/>
    <col min="8" max="8" width="7.00390625" style="3" customWidth="1"/>
    <col min="9" max="10" width="7.125" style="3" customWidth="1"/>
    <col min="11" max="11" width="9.625" style="3" customWidth="1"/>
    <col min="12" max="12" width="7.375" style="3" customWidth="1"/>
    <col min="13" max="13" width="7.125" style="3" customWidth="1"/>
    <col min="14" max="14" width="6.625" style="3" customWidth="1"/>
    <col min="15" max="15" width="6.75390625" style="3" customWidth="1"/>
    <col min="16" max="16" width="7.125" style="3" customWidth="1"/>
    <col min="17" max="17" width="7.00390625" style="3" customWidth="1"/>
    <col min="18" max="18" width="9.625" style="3" customWidth="1"/>
    <col min="19" max="16384" width="9.00390625" style="3" customWidth="1"/>
  </cols>
  <sheetData>
    <row r="1" spans="1:18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</row>
    <row r="2" spans="1:18" ht="19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4"/>
      <c r="L2" s="6"/>
      <c r="M2" s="6"/>
      <c r="N2" s="6"/>
      <c r="O2" s="6"/>
      <c r="P2" s="7"/>
      <c r="Q2" s="8"/>
      <c r="R2" s="9" t="s">
        <v>19</v>
      </c>
    </row>
    <row r="3" spans="1:18" ht="14.25">
      <c r="A3" s="10"/>
      <c r="B3" s="11"/>
      <c r="C3" s="11"/>
      <c r="D3" s="12" t="s">
        <v>1</v>
      </c>
      <c r="E3" s="13"/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16"/>
    </row>
    <row r="4" spans="1:18" ht="14.25">
      <c r="A4" s="17" t="s">
        <v>2</v>
      </c>
      <c r="B4" s="18"/>
      <c r="C4" s="18"/>
      <c r="D4" s="19"/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2" t="s">
        <v>3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3" t="s">
        <v>4</v>
      </c>
    </row>
    <row r="5" spans="1:18" ht="14.25">
      <c r="A5" s="24" t="s">
        <v>5</v>
      </c>
      <c r="B5" s="25" t="s">
        <v>6</v>
      </c>
      <c r="C5" s="26" t="s">
        <v>7</v>
      </c>
      <c r="D5" s="27" t="s">
        <v>8</v>
      </c>
      <c r="E5" s="28"/>
      <c r="F5" s="29"/>
      <c r="G5" s="29"/>
      <c r="H5" s="29"/>
      <c r="I5" s="29"/>
      <c r="J5" s="29"/>
      <c r="K5" s="30"/>
      <c r="L5" s="29"/>
      <c r="M5" s="29"/>
      <c r="N5" s="29"/>
      <c r="O5" s="29"/>
      <c r="P5" s="29"/>
      <c r="Q5" s="29"/>
      <c r="R5" s="31"/>
    </row>
    <row r="6" spans="1:18" s="38" customFormat="1" ht="12.75" customHeight="1">
      <c r="A6" s="32" t="s">
        <v>20</v>
      </c>
      <c r="B6" s="33" t="s">
        <v>21</v>
      </c>
      <c r="C6" s="34" t="s">
        <v>22</v>
      </c>
      <c r="D6" s="34" t="s">
        <v>23</v>
      </c>
      <c r="E6" s="35"/>
      <c r="F6" s="36"/>
      <c r="G6" s="36"/>
      <c r="H6" s="36">
        <v>35500</v>
      </c>
      <c r="I6" s="36"/>
      <c r="J6" s="36"/>
      <c r="K6" s="36">
        <f>SUM(E6:J6)</f>
        <v>35500</v>
      </c>
      <c r="L6" s="36">
        <v>35500</v>
      </c>
      <c r="M6" s="36"/>
      <c r="N6" s="36"/>
      <c r="O6" s="36">
        <v>32560</v>
      </c>
      <c r="P6" s="36"/>
      <c r="Q6" s="36">
        <v>35500</v>
      </c>
      <c r="R6" s="37">
        <f>SUM(K6:Q6)</f>
        <v>139060</v>
      </c>
    </row>
    <row r="7" spans="1:18" s="38" customFormat="1" ht="12.75" customHeight="1">
      <c r="A7" s="39"/>
      <c r="B7" s="40"/>
      <c r="C7" s="41" t="s">
        <v>24</v>
      </c>
      <c r="D7" s="42" t="s">
        <v>25</v>
      </c>
      <c r="E7" s="43"/>
      <c r="F7" s="44"/>
      <c r="G7" s="44"/>
      <c r="H7" s="44"/>
      <c r="I7" s="44"/>
      <c r="J7" s="44">
        <v>300</v>
      </c>
      <c r="K7" s="44">
        <f>SUM(E7:J7)</f>
        <v>300</v>
      </c>
      <c r="L7" s="44"/>
      <c r="M7" s="44"/>
      <c r="N7" s="44"/>
      <c r="O7" s="44"/>
      <c r="P7" s="44"/>
      <c r="Q7" s="44"/>
      <c r="R7" s="45">
        <f>SUM(K7:Q7)</f>
        <v>300</v>
      </c>
    </row>
    <row r="8" spans="1:18" s="38" customFormat="1" ht="12.75" customHeight="1">
      <c r="A8" s="39"/>
      <c r="B8" s="40"/>
      <c r="C8" s="41"/>
      <c r="D8" s="26" t="s">
        <v>23</v>
      </c>
      <c r="E8" s="25">
        <v>25501</v>
      </c>
      <c r="F8" s="46">
        <v>24403</v>
      </c>
      <c r="G8" s="46">
        <v>14200</v>
      </c>
      <c r="H8" s="46">
        <v>22300</v>
      </c>
      <c r="I8" s="46">
        <v>22001</v>
      </c>
      <c r="J8" s="46">
        <v>15850</v>
      </c>
      <c r="K8" s="46">
        <f>SUM(E8:J8)</f>
        <v>124255</v>
      </c>
      <c r="L8" s="46">
        <v>20901</v>
      </c>
      <c r="M8" s="46">
        <v>14700</v>
      </c>
      <c r="N8" s="46">
        <v>19601</v>
      </c>
      <c r="O8" s="46">
        <v>18502</v>
      </c>
      <c r="P8" s="46">
        <v>12100</v>
      </c>
      <c r="Q8" s="46">
        <v>20302</v>
      </c>
      <c r="R8" s="47">
        <f>SUM(K8:Q8)</f>
        <v>230361</v>
      </c>
    </row>
    <row r="9" spans="1:18" s="38" customFormat="1" ht="12.75" customHeight="1">
      <c r="A9" s="39"/>
      <c r="B9" s="40"/>
      <c r="C9" s="48"/>
      <c r="D9" s="34" t="s">
        <v>26</v>
      </c>
      <c r="E9" s="35">
        <f aca="true" t="shared" si="0" ref="E9:R9">SUM(E7:E8)</f>
        <v>25501</v>
      </c>
      <c r="F9" s="36">
        <f t="shared" si="0"/>
        <v>24403</v>
      </c>
      <c r="G9" s="36">
        <f t="shared" si="0"/>
        <v>14200</v>
      </c>
      <c r="H9" s="36">
        <f t="shared" si="0"/>
        <v>22300</v>
      </c>
      <c r="I9" s="36">
        <f t="shared" si="0"/>
        <v>22001</v>
      </c>
      <c r="J9" s="36">
        <f t="shared" si="0"/>
        <v>16150</v>
      </c>
      <c r="K9" s="36">
        <f t="shared" si="0"/>
        <v>124555</v>
      </c>
      <c r="L9" s="36">
        <f t="shared" si="0"/>
        <v>20901</v>
      </c>
      <c r="M9" s="36">
        <f t="shared" si="0"/>
        <v>14700</v>
      </c>
      <c r="N9" s="36">
        <f t="shared" si="0"/>
        <v>19601</v>
      </c>
      <c r="O9" s="36">
        <f t="shared" si="0"/>
        <v>18502</v>
      </c>
      <c r="P9" s="36">
        <f t="shared" si="0"/>
        <v>12100</v>
      </c>
      <c r="Q9" s="36">
        <f t="shared" si="0"/>
        <v>20302</v>
      </c>
      <c r="R9" s="37">
        <f t="shared" si="0"/>
        <v>230661</v>
      </c>
    </row>
    <row r="10" spans="1:18" s="38" customFormat="1" ht="12.75" customHeight="1">
      <c r="A10" s="39"/>
      <c r="B10" s="40"/>
      <c r="C10" s="49" t="s">
        <v>27</v>
      </c>
      <c r="D10" s="50" t="s">
        <v>25</v>
      </c>
      <c r="E10" s="51">
        <f aca="true" t="shared" si="1" ref="E10:J10">SUM(E7)</f>
        <v>0</v>
      </c>
      <c r="F10" s="52">
        <f t="shared" si="1"/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 t="shared" si="1"/>
        <v>300</v>
      </c>
      <c r="K10" s="52">
        <f aca="true" t="shared" si="2" ref="K10:K41">SUM(E10:J10)</f>
        <v>300</v>
      </c>
      <c r="L10" s="52">
        <f aca="true" t="shared" si="3" ref="L10:Q10">SUM(L7)</f>
        <v>0</v>
      </c>
      <c r="M10" s="52">
        <f t="shared" si="3"/>
        <v>0</v>
      </c>
      <c r="N10" s="52">
        <f t="shared" si="3"/>
        <v>0</v>
      </c>
      <c r="O10" s="52">
        <f t="shared" si="3"/>
        <v>0</v>
      </c>
      <c r="P10" s="52">
        <f t="shared" si="3"/>
        <v>0</v>
      </c>
      <c r="Q10" s="52">
        <f t="shared" si="3"/>
        <v>0</v>
      </c>
      <c r="R10" s="53">
        <f aca="true" t="shared" si="4" ref="R10:R41">SUM(K10:Q10)</f>
        <v>300</v>
      </c>
    </row>
    <row r="11" spans="1:18" s="38" customFormat="1" ht="12.75" customHeight="1">
      <c r="A11" s="39"/>
      <c r="B11" s="40"/>
      <c r="C11" s="41"/>
      <c r="D11" s="26" t="s">
        <v>23</v>
      </c>
      <c r="E11" s="25">
        <f aca="true" t="shared" si="5" ref="E11:J11">SUM(E6,E8)</f>
        <v>25501</v>
      </c>
      <c r="F11" s="46">
        <f t="shared" si="5"/>
        <v>24403</v>
      </c>
      <c r="G11" s="46">
        <f t="shared" si="5"/>
        <v>14200</v>
      </c>
      <c r="H11" s="46">
        <f t="shared" si="5"/>
        <v>57800</v>
      </c>
      <c r="I11" s="46">
        <f t="shared" si="5"/>
        <v>22001</v>
      </c>
      <c r="J11" s="46">
        <f t="shared" si="5"/>
        <v>15850</v>
      </c>
      <c r="K11" s="46">
        <f t="shared" si="2"/>
        <v>159755</v>
      </c>
      <c r="L11" s="46">
        <f aca="true" t="shared" si="6" ref="L11:Q11">SUM(L6,L8)</f>
        <v>56401</v>
      </c>
      <c r="M11" s="46">
        <f t="shared" si="6"/>
        <v>14700</v>
      </c>
      <c r="N11" s="46">
        <f t="shared" si="6"/>
        <v>19601</v>
      </c>
      <c r="O11" s="46">
        <f t="shared" si="6"/>
        <v>51062</v>
      </c>
      <c r="P11" s="46">
        <f t="shared" si="6"/>
        <v>12100</v>
      </c>
      <c r="Q11" s="46">
        <f t="shared" si="6"/>
        <v>55802</v>
      </c>
      <c r="R11" s="47">
        <f t="shared" si="4"/>
        <v>369421</v>
      </c>
    </row>
    <row r="12" spans="1:18" s="38" customFormat="1" ht="12.75" customHeight="1">
      <c r="A12" s="39"/>
      <c r="B12" s="54"/>
      <c r="C12" s="48"/>
      <c r="D12" s="42" t="s">
        <v>9</v>
      </c>
      <c r="E12" s="43">
        <f aca="true" t="shared" si="7" ref="E12:J12">SUM(E11:E11)</f>
        <v>25501</v>
      </c>
      <c r="F12" s="44">
        <f t="shared" si="7"/>
        <v>24403</v>
      </c>
      <c r="G12" s="44">
        <f t="shared" si="7"/>
        <v>14200</v>
      </c>
      <c r="H12" s="44">
        <f t="shared" si="7"/>
        <v>57800</v>
      </c>
      <c r="I12" s="44">
        <f t="shared" si="7"/>
        <v>22001</v>
      </c>
      <c r="J12" s="44">
        <f t="shared" si="7"/>
        <v>15850</v>
      </c>
      <c r="K12" s="44">
        <f t="shared" si="2"/>
        <v>159755</v>
      </c>
      <c r="L12" s="44">
        <f aca="true" t="shared" si="8" ref="L12:Q12">SUM(L11:L11)</f>
        <v>56401</v>
      </c>
      <c r="M12" s="44">
        <f t="shared" si="8"/>
        <v>14700</v>
      </c>
      <c r="N12" s="44">
        <f t="shared" si="8"/>
        <v>19601</v>
      </c>
      <c r="O12" s="44">
        <f t="shared" si="8"/>
        <v>51062</v>
      </c>
      <c r="P12" s="44">
        <f t="shared" si="8"/>
        <v>12100</v>
      </c>
      <c r="Q12" s="44">
        <f t="shared" si="8"/>
        <v>55802</v>
      </c>
      <c r="R12" s="45">
        <f t="shared" si="4"/>
        <v>369421</v>
      </c>
    </row>
    <row r="13" spans="1:18" s="38" customFormat="1" ht="12.75" customHeight="1">
      <c r="A13" s="39"/>
      <c r="B13" s="33" t="s">
        <v>28</v>
      </c>
      <c r="C13" s="55" t="s">
        <v>29</v>
      </c>
      <c r="D13" s="34" t="s">
        <v>25</v>
      </c>
      <c r="E13" s="35"/>
      <c r="F13" s="36"/>
      <c r="G13" s="36"/>
      <c r="H13" s="36"/>
      <c r="I13" s="36"/>
      <c r="J13" s="36">
        <v>100</v>
      </c>
      <c r="K13" s="36">
        <f t="shared" si="2"/>
        <v>100</v>
      </c>
      <c r="L13" s="36"/>
      <c r="M13" s="36"/>
      <c r="N13" s="36"/>
      <c r="O13" s="36"/>
      <c r="P13" s="36"/>
      <c r="Q13" s="36"/>
      <c r="R13" s="37">
        <f t="shared" si="4"/>
        <v>100</v>
      </c>
    </row>
    <row r="14" spans="1:18" s="38" customFormat="1" ht="12.75" customHeight="1">
      <c r="A14" s="39"/>
      <c r="B14" s="40"/>
      <c r="C14" s="56" t="s">
        <v>10</v>
      </c>
      <c r="D14" s="57" t="s">
        <v>11</v>
      </c>
      <c r="E14" s="58"/>
      <c r="F14" s="59"/>
      <c r="G14" s="59"/>
      <c r="H14" s="59"/>
      <c r="I14" s="59"/>
      <c r="J14" s="59">
        <v>680</v>
      </c>
      <c r="K14" s="59">
        <f t="shared" si="2"/>
        <v>680</v>
      </c>
      <c r="L14" s="59">
        <v>350</v>
      </c>
      <c r="M14" s="59"/>
      <c r="N14" s="59"/>
      <c r="O14" s="59"/>
      <c r="P14" s="59">
        <v>330</v>
      </c>
      <c r="Q14" s="59"/>
      <c r="R14" s="60">
        <f t="shared" si="4"/>
        <v>1360</v>
      </c>
    </row>
    <row r="15" spans="1:18" s="38" customFormat="1" ht="12.75" customHeight="1">
      <c r="A15" s="39"/>
      <c r="B15" s="40"/>
      <c r="C15" s="49" t="s">
        <v>30</v>
      </c>
      <c r="D15" s="50" t="s">
        <v>31</v>
      </c>
      <c r="E15" s="51"/>
      <c r="F15" s="52"/>
      <c r="G15" s="52">
        <v>25515</v>
      </c>
      <c r="H15" s="52"/>
      <c r="I15" s="52"/>
      <c r="J15" s="52">
        <v>26000</v>
      </c>
      <c r="K15" s="52">
        <f t="shared" si="2"/>
        <v>51515</v>
      </c>
      <c r="L15" s="52"/>
      <c r="M15" s="52"/>
      <c r="N15" s="52">
        <v>25500</v>
      </c>
      <c r="O15" s="52"/>
      <c r="P15" s="52"/>
      <c r="Q15" s="52"/>
      <c r="R15" s="53">
        <f t="shared" si="4"/>
        <v>77015</v>
      </c>
    </row>
    <row r="16" spans="1:18" s="38" customFormat="1" ht="12.75" customHeight="1">
      <c r="A16" s="39"/>
      <c r="B16" s="40"/>
      <c r="C16" s="41"/>
      <c r="D16" s="26" t="s">
        <v>23</v>
      </c>
      <c r="E16" s="25">
        <v>120170</v>
      </c>
      <c r="F16" s="46">
        <v>80076</v>
      </c>
      <c r="G16" s="46">
        <v>117600</v>
      </c>
      <c r="H16" s="46">
        <v>120736</v>
      </c>
      <c r="I16" s="46">
        <v>81200</v>
      </c>
      <c r="J16" s="46">
        <v>124240</v>
      </c>
      <c r="K16" s="46">
        <f t="shared" si="2"/>
        <v>644022</v>
      </c>
      <c r="L16" s="46">
        <v>89200</v>
      </c>
      <c r="M16" s="46">
        <v>83000</v>
      </c>
      <c r="N16" s="46">
        <v>77450</v>
      </c>
      <c r="O16" s="46">
        <v>126000</v>
      </c>
      <c r="P16" s="46">
        <v>41000</v>
      </c>
      <c r="Q16" s="46">
        <v>44000</v>
      </c>
      <c r="R16" s="47">
        <f t="shared" si="4"/>
        <v>1104672</v>
      </c>
    </row>
    <row r="17" spans="1:18" s="38" customFormat="1" ht="12.75" customHeight="1">
      <c r="A17" s="39"/>
      <c r="B17" s="40"/>
      <c r="C17" s="48"/>
      <c r="D17" s="26" t="s">
        <v>26</v>
      </c>
      <c r="E17" s="25">
        <f aca="true" t="shared" si="9" ref="E17:J17">SUM(E15:E16)</f>
        <v>120170</v>
      </c>
      <c r="F17" s="46">
        <f t="shared" si="9"/>
        <v>80076</v>
      </c>
      <c r="G17" s="46">
        <f t="shared" si="9"/>
        <v>143115</v>
      </c>
      <c r="H17" s="46">
        <f t="shared" si="9"/>
        <v>120736</v>
      </c>
      <c r="I17" s="46">
        <f t="shared" si="9"/>
        <v>81200</v>
      </c>
      <c r="J17" s="46">
        <f t="shared" si="9"/>
        <v>150240</v>
      </c>
      <c r="K17" s="46">
        <f t="shared" si="2"/>
        <v>695537</v>
      </c>
      <c r="L17" s="46">
        <f aca="true" t="shared" si="10" ref="L17:Q17">SUM(L15:L16)</f>
        <v>89200</v>
      </c>
      <c r="M17" s="46">
        <f t="shared" si="10"/>
        <v>83000</v>
      </c>
      <c r="N17" s="46">
        <f t="shared" si="10"/>
        <v>102950</v>
      </c>
      <c r="O17" s="46">
        <f t="shared" si="10"/>
        <v>126000</v>
      </c>
      <c r="P17" s="46">
        <f t="shared" si="10"/>
        <v>41000</v>
      </c>
      <c r="Q17" s="46">
        <f t="shared" si="10"/>
        <v>44000</v>
      </c>
      <c r="R17" s="47">
        <f t="shared" si="4"/>
        <v>1181687</v>
      </c>
    </row>
    <row r="18" spans="1:18" s="38" customFormat="1" ht="12.75" customHeight="1">
      <c r="A18" s="39"/>
      <c r="B18" s="40"/>
      <c r="C18" s="61" t="s">
        <v>32</v>
      </c>
      <c r="D18" s="42" t="s">
        <v>31</v>
      </c>
      <c r="E18" s="43"/>
      <c r="F18" s="44"/>
      <c r="G18" s="44"/>
      <c r="H18" s="44"/>
      <c r="I18" s="44"/>
      <c r="J18" s="44"/>
      <c r="K18" s="44">
        <f t="shared" si="2"/>
        <v>0</v>
      </c>
      <c r="L18" s="44"/>
      <c r="M18" s="44">
        <v>25500</v>
      </c>
      <c r="N18" s="44"/>
      <c r="O18" s="44"/>
      <c r="P18" s="44"/>
      <c r="Q18" s="44"/>
      <c r="R18" s="45">
        <f t="shared" si="4"/>
        <v>25500</v>
      </c>
    </row>
    <row r="19" spans="1:18" s="38" customFormat="1" ht="12.75" customHeight="1">
      <c r="A19" s="39"/>
      <c r="B19" s="40"/>
      <c r="C19" s="49" t="s">
        <v>27</v>
      </c>
      <c r="D19" s="50" t="s">
        <v>31</v>
      </c>
      <c r="E19" s="51">
        <f aca="true" t="shared" si="11" ref="E19:J19">SUM(E15,E18)</f>
        <v>0</v>
      </c>
      <c r="F19" s="52">
        <f t="shared" si="11"/>
        <v>0</v>
      </c>
      <c r="G19" s="52">
        <f t="shared" si="11"/>
        <v>25515</v>
      </c>
      <c r="H19" s="52">
        <f t="shared" si="11"/>
        <v>0</v>
      </c>
      <c r="I19" s="52">
        <f t="shared" si="11"/>
        <v>0</v>
      </c>
      <c r="J19" s="52">
        <f t="shared" si="11"/>
        <v>26000</v>
      </c>
      <c r="K19" s="52">
        <f t="shared" si="2"/>
        <v>51515</v>
      </c>
      <c r="L19" s="52">
        <f aca="true" t="shared" si="12" ref="L19:Q19">SUM(L15,L18)</f>
        <v>0</v>
      </c>
      <c r="M19" s="52">
        <f t="shared" si="12"/>
        <v>25500</v>
      </c>
      <c r="N19" s="52">
        <f t="shared" si="12"/>
        <v>25500</v>
      </c>
      <c r="O19" s="52">
        <f t="shared" si="12"/>
        <v>0</v>
      </c>
      <c r="P19" s="52">
        <f t="shared" si="12"/>
        <v>0</v>
      </c>
      <c r="Q19" s="52">
        <f t="shared" si="12"/>
        <v>0</v>
      </c>
      <c r="R19" s="53">
        <f t="shared" si="4"/>
        <v>102515</v>
      </c>
    </row>
    <row r="20" spans="1:18" s="38" customFormat="1" ht="12.75" customHeight="1">
      <c r="A20" s="39"/>
      <c r="B20" s="40"/>
      <c r="C20" s="41"/>
      <c r="D20" s="42" t="s">
        <v>11</v>
      </c>
      <c r="E20" s="43">
        <f aca="true" t="shared" si="13" ref="E20:J20">SUM(E13,E14)</f>
        <v>0</v>
      </c>
      <c r="F20" s="44">
        <f t="shared" si="13"/>
        <v>0</v>
      </c>
      <c r="G20" s="44">
        <f t="shared" si="13"/>
        <v>0</v>
      </c>
      <c r="H20" s="44">
        <f t="shared" si="13"/>
        <v>0</v>
      </c>
      <c r="I20" s="44">
        <f t="shared" si="13"/>
        <v>0</v>
      </c>
      <c r="J20" s="44">
        <f t="shared" si="13"/>
        <v>780</v>
      </c>
      <c r="K20" s="44">
        <f t="shared" si="2"/>
        <v>780</v>
      </c>
      <c r="L20" s="44">
        <f aca="true" t="shared" si="14" ref="L20:Q20">SUM(L13,L14)</f>
        <v>350</v>
      </c>
      <c r="M20" s="44">
        <f t="shared" si="14"/>
        <v>0</v>
      </c>
      <c r="N20" s="44">
        <f t="shared" si="14"/>
        <v>0</v>
      </c>
      <c r="O20" s="44">
        <f t="shared" si="14"/>
        <v>0</v>
      </c>
      <c r="P20" s="44">
        <f t="shared" si="14"/>
        <v>330</v>
      </c>
      <c r="Q20" s="44">
        <f t="shared" si="14"/>
        <v>0</v>
      </c>
      <c r="R20" s="45">
        <f t="shared" si="4"/>
        <v>1460</v>
      </c>
    </row>
    <row r="21" spans="1:18" s="38" customFormat="1" ht="12.75" customHeight="1">
      <c r="A21" s="39"/>
      <c r="B21" s="40"/>
      <c r="C21" s="41"/>
      <c r="D21" s="26" t="s">
        <v>12</v>
      </c>
      <c r="E21" s="25">
        <f aca="true" t="shared" si="15" ref="E21:J21">SUM(E16)</f>
        <v>120170</v>
      </c>
      <c r="F21" s="46">
        <f t="shared" si="15"/>
        <v>80076</v>
      </c>
      <c r="G21" s="46">
        <f t="shared" si="15"/>
        <v>117600</v>
      </c>
      <c r="H21" s="46">
        <f t="shared" si="15"/>
        <v>120736</v>
      </c>
      <c r="I21" s="46">
        <f t="shared" si="15"/>
        <v>81200</v>
      </c>
      <c r="J21" s="46">
        <f t="shared" si="15"/>
        <v>124240</v>
      </c>
      <c r="K21" s="46">
        <f t="shared" si="2"/>
        <v>644022</v>
      </c>
      <c r="L21" s="46">
        <f aca="true" t="shared" si="16" ref="L21:Q21">SUM(L16)</f>
        <v>89200</v>
      </c>
      <c r="M21" s="46">
        <f t="shared" si="16"/>
        <v>83000</v>
      </c>
      <c r="N21" s="46">
        <f t="shared" si="16"/>
        <v>77450</v>
      </c>
      <c r="O21" s="46">
        <f t="shared" si="16"/>
        <v>126000</v>
      </c>
      <c r="P21" s="46">
        <f t="shared" si="16"/>
        <v>41000</v>
      </c>
      <c r="Q21" s="46">
        <f t="shared" si="16"/>
        <v>44000</v>
      </c>
      <c r="R21" s="47">
        <f t="shared" si="4"/>
        <v>1104672</v>
      </c>
    </row>
    <row r="22" spans="1:18" s="38" customFormat="1" ht="12.75" customHeight="1">
      <c r="A22" s="39"/>
      <c r="B22" s="54"/>
      <c r="C22" s="48"/>
      <c r="D22" s="42" t="s">
        <v>9</v>
      </c>
      <c r="E22" s="43">
        <f aca="true" t="shared" si="17" ref="E22:J22">SUM(E19:E21)</f>
        <v>120170</v>
      </c>
      <c r="F22" s="44">
        <f t="shared" si="17"/>
        <v>80076</v>
      </c>
      <c r="G22" s="44">
        <f t="shared" si="17"/>
        <v>143115</v>
      </c>
      <c r="H22" s="44">
        <f t="shared" si="17"/>
        <v>120736</v>
      </c>
      <c r="I22" s="44">
        <f t="shared" si="17"/>
        <v>81200</v>
      </c>
      <c r="J22" s="44">
        <f t="shared" si="17"/>
        <v>151020</v>
      </c>
      <c r="K22" s="44">
        <f t="shared" si="2"/>
        <v>696317</v>
      </c>
      <c r="L22" s="44">
        <f aca="true" t="shared" si="18" ref="L22:Q22">SUM(L19:L21)</f>
        <v>89550</v>
      </c>
      <c r="M22" s="44">
        <f t="shared" si="18"/>
        <v>108500</v>
      </c>
      <c r="N22" s="44">
        <f t="shared" si="18"/>
        <v>102950</v>
      </c>
      <c r="O22" s="44">
        <f t="shared" si="18"/>
        <v>126000</v>
      </c>
      <c r="P22" s="44">
        <f t="shared" si="18"/>
        <v>41330</v>
      </c>
      <c r="Q22" s="44">
        <f t="shared" si="18"/>
        <v>44000</v>
      </c>
      <c r="R22" s="45">
        <f t="shared" si="4"/>
        <v>1208647</v>
      </c>
    </row>
    <row r="23" spans="1:18" s="38" customFormat="1" ht="12.75" customHeight="1">
      <c r="A23" s="39"/>
      <c r="B23" s="62" t="s">
        <v>13</v>
      </c>
      <c r="C23" s="63"/>
      <c r="D23" s="64" t="s">
        <v>14</v>
      </c>
      <c r="E23" s="65">
        <f aca="true" t="shared" si="19" ref="E23:J23">SUM(E19)</f>
        <v>0</v>
      </c>
      <c r="F23" s="66">
        <f t="shared" si="19"/>
        <v>0</v>
      </c>
      <c r="G23" s="66">
        <f t="shared" si="19"/>
        <v>25515</v>
      </c>
      <c r="H23" s="66">
        <f t="shared" si="19"/>
        <v>0</v>
      </c>
      <c r="I23" s="66">
        <f t="shared" si="19"/>
        <v>0</v>
      </c>
      <c r="J23" s="66">
        <f t="shared" si="19"/>
        <v>26000</v>
      </c>
      <c r="K23" s="66">
        <f t="shared" si="2"/>
        <v>51515</v>
      </c>
      <c r="L23" s="66">
        <f aca="true" t="shared" si="20" ref="L23:Q23">SUM(L19)</f>
        <v>0</v>
      </c>
      <c r="M23" s="66">
        <f t="shared" si="20"/>
        <v>25500</v>
      </c>
      <c r="N23" s="66">
        <f t="shared" si="20"/>
        <v>25500</v>
      </c>
      <c r="O23" s="66">
        <f t="shared" si="20"/>
        <v>0</v>
      </c>
      <c r="P23" s="66">
        <f t="shared" si="20"/>
        <v>0</v>
      </c>
      <c r="Q23" s="66">
        <f t="shared" si="20"/>
        <v>0</v>
      </c>
      <c r="R23" s="67">
        <f t="shared" si="4"/>
        <v>102515</v>
      </c>
    </row>
    <row r="24" spans="1:18" s="38" customFormat="1" ht="12.75" customHeight="1">
      <c r="A24" s="39"/>
      <c r="B24" s="68"/>
      <c r="C24" s="69"/>
      <c r="D24" s="70" t="s">
        <v>11</v>
      </c>
      <c r="E24" s="71">
        <f aca="true" t="shared" si="21" ref="E24:J25">SUM(E10,E20)</f>
        <v>0</v>
      </c>
      <c r="F24" s="72">
        <f t="shared" si="21"/>
        <v>0</v>
      </c>
      <c r="G24" s="72">
        <f t="shared" si="21"/>
        <v>0</v>
      </c>
      <c r="H24" s="72">
        <f t="shared" si="21"/>
        <v>0</v>
      </c>
      <c r="I24" s="72">
        <f t="shared" si="21"/>
        <v>0</v>
      </c>
      <c r="J24" s="72">
        <f t="shared" si="21"/>
        <v>1080</v>
      </c>
      <c r="K24" s="72">
        <f t="shared" si="2"/>
        <v>1080</v>
      </c>
      <c r="L24" s="72">
        <f aca="true" t="shared" si="22" ref="L24:Q25">SUM(L10,L20)</f>
        <v>350</v>
      </c>
      <c r="M24" s="72">
        <f t="shared" si="22"/>
        <v>0</v>
      </c>
      <c r="N24" s="72">
        <f t="shared" si="22"/>
        <v>0</v>
      </c>
      <c r="O24" s="72">
        <f t="shared" si="22"/>
        <v>0</v>
      </c>
      <c r="P24" s="72">
        <f t="shared" si="22"/>
        <v>330</v>
      </c>
      <c r="Q24" s="72">
        <f t="shared" si="22"/>
        <v>0</v>
      </c>
      <c r="R24" s="73">
        <f t="shared" si="4"/>
        <v>1760</v>
      </c>
    </row>
    <row r="25" spans="1:18" s="38" customFormat="1" ht="12.75" customHeight="1">
      <c r="A25" s="39"/>
      <c r="B25" s="68"/>
      <c r="C25" s="69"/>
      <c r="D25" s="74" t="s">
        <v>12</v>
      </c>
      <c r="E25" s="75">
        <f t="shared" si="21"/>
        <v>145671</v>
      </c>
      <c r="F25" s="76">
        <f t="shared" si="21"/>
        <v>104479</v>
      </c>
      <c r="G25" s="76">
        <f t="shared" si="21"/>
        <v>131800</v>
      </c>
      <c r="H25" s="76">
        <f t="shared" si="21"/>
        <v>178536</v>
      </c>
      <c r="I25" s="76">
        <f t="shared" si="21"/>
        <v>103201</v>
      </c>
      <c r="J25" s="76">
        <f t="shared" si="21"/>
        <v>140090</v>
      </c>
      <c r="K25" s="76">
        <f t="shared" si="2"/>
        <v>803777</v>
      </c>
      <c r="L25" s="76">
        <f t="shared" si="22"/>
        <v>145601</v>
      </c>
      <c r="M25" s="76">
        <f t="shared" si="22"/>
        <v>97700</v>
      </c>
      <c r="N25" s="76">
        <f t="shared" si="22"/>
        <v>97051</v>
      </c>
      <c r="O25" s="76">
        <f t="shared" si="22"/>
        <v>177062</v>
      </c>
      <c r="P25" s="76">
        <f t="shared" si="22"/>
        <v>53100</v>
      </c>
      <c r="Q25" s="76">
        <f t="shared" si="22"/>
        <v>99802</v>
      </c>
      <c r="R25" s="77">
        <f t="shared" si="4"/>
        <v>1474093</v>
      </c>
    </row>
    <row r="26" spans="1:18" s="38" customFormat="1" ht="12.75" customHeight="1">
      <c r="A26" s="78"/>
      <c r="B26" s="79"/>
      <c r="C26" s="80"/>
      <c r="D26" s="74" t="s">
        <v>9</v>
      </c>
      <c r="E26" s="75">
        <f aca="true" t="shared" si="23" ref="E26:J26">SUM(E23:E25)</f>
        <v>145671</v>
      </c>
      <c r="F26" s="76">
        <f t="shared" si="23"/>
        <v>104479</v>
      </c>
      <c r="G26" s="76">
        <f t="shared" si="23"/>
        <v>157315</v>
      </c>
      <c r="H26" s="76">
        <f t="shared" si="23"/>
        <v>178536</v>
      </c>
      <c r="I26" s="76">
        <f t="shared" si="23"/>
        <v>103201</v>
      </c>
      <c r="J26" s="76">
        <f t="shared" si="23"/>
        <v>167170</v>
      </c>
      <c r="K26" s="76">
        <f t="shared" si="2"/>
        <v>856372</v>
      </c>
      <c r="L26" s="76">
        <f aca="true" t="shared" si="24" ref="L26:Q26">SUM(L23:L25)</f>
        <v>145951</v>
      </c>
      <c r="M26" s="76">
        <f t="shared" si="24"/>
        <v>123200</v>
      </c>
      <c r="N26" s="76">
        <f t="shared" si="24"/>
        <v>122551</v>
      </c>
      <c r="O26" s="76">
        <f t="shared" si="24"/>
        <v>177062</v>
      </c>
      <c r="P26" s="76">
        <f t="shared" si="24"/>
        <v>53430</v>
      </c>
      <c r="Q26" s="76">
        <f t="shared" si="24"/>
        <v>99802</v>
      </c>
      <c r="R26" s="77">
        <f t="shared" si="4"/>
        <v>1578368</v>
      </c>
    </row>
    <row r="27" spans="1:18" s="38" customFormat="1" ht="12.75" customHeight="1">
      <c r="A27" s="39" t="s">
        <v>33</v>
      </c>
      <c r="B27" s="40" t="s">
        <v>21</v>
      </c>
      <c r="C27" s="81" t="s">
        <v>22</v>
      </c>
      <c r="D27" s="26" t="s">
        <v>23</v>
      </c>
      <c r="E27" s="25"/>
      <c r="F27" s="46"/>
      <c r="G27" s="46"/>
      <c r="H27" s="46">
        <v>35500</v>
      </c>
      <c r="I27" s="46"/>
      <c r="J27" s="46"/>
      <c r="K27" s="46">
        <f t="shared" si="2"/>
        <v>35500</v>
      </c>
      <c r="L27" s="46"/>
      <c r="M27" s="46">
        <v>35500</v>
      </c>
      <c r="N27" s="46">
        <v>35500</v>
      </c>
      <c r="O27" s="46">
        <v>47700</v>
      </c>
      <c r="P27" s="46">
        <v>41800</v>
      </c>
      <c r="Q27" s="46">
        <v>35500</v>
      </c>
      <c r="R27" s="47">
        <f t="shared" si="4"/>
        <v>231500</v>
      </c>
    </row>
    <row r="28" spans="1:18" s="38" customFormat="1" ht="12.75" customHeight="1">
      <c r="A28" s="39"/>
      <c r="B28" s="40"/>
      <c r="C28" s="81" t="s">
        <v>34</v>
      </c>
      <c r="D28" s="26" t="s">
        <v>14</v>
      </c>
      <c r="E28" s="25"/>
      <c r="F28" s="46"/>
      <c r="G28" s="46"/>
      <c r="H28" s="46">
        <v>23100</v>
      </c>
      <c r="I28" s="46"/>
      <c r="J28" s="46"/>
      <c r="K28" s="46">
        <f t="shared" si="2"/>
        <v>23100</v>
      </c>
      <c r="L28" s="46"/>
      <c r="M28" s="46">
        <v>23000</v>
      </c>
      <c r="N28" s="46">
        <v>100</v>
      </c>
      <c r="O28" s="46"/>
      <c r="P28" s="46">
        <v>25000</v>
      </c>
      <c r="Q28" s="46"/>
      <c r="R28" s="47">
        <f t="shared" si="4"/>
        <v>71200</v>
      </c>
    </row>
    <row r="29" spans="1:18" s="38" customFormat="1" ht="12.75" customHeight="1">
      <c r="A29" s="39"/>
      <c r="B29" s="40"/>
      <c r="C29" s="81" t="s">
        <v>24</v>
      </c>
      <c r="D29" s="26" t="s">
        <v>12</v>
      </c>
      <c r="E29" s="25">
        <v>58660</v>
      </c>
      <c r="F29" s="46">
        <v>89900</v>
      </c>
      <c r="G29" s="46">
        <v>86220</v>
      </c>
      <c r="H29" s="46">
        <v>62960</v>
      </c>
      <c r="I29" s="46">
        <v>12580</v>
      </c>
      <c r="J29" s="46">
        <v>6000</v>
      </c>
      <c r="K29" s="46">
        <f t="shared" si="2"/>
        <v>316320</v>
      </c>
      <c r="L29" s="46">
        <v>10500</v>
      </c>
      <c r="M29" s="46">
        <v>18460</v>
      </c>
      <c r="N29" s="46">
        <v>73700</v>
      </c>
      <c r="O29" s="46">
        <v>44250</v>
      </c>
      <c r="P29" s="46">
        <v>117978</v>
      </c>
      <c r="Q29" s="46">
        <v>122400</v>
      </c>
      <c r="R29" s="47">
        <f t="shared" si="4"/>
        <v>703608</v>
      </c>
    </row>
    <row r="30" spans="1:18" s="38" customFormat="1" ht="12.75" customHeight="1">
      <c r="A30" s="39"/>
      <c r="B30" s="40"/>
      <c r="C30" s="61" t="s">
        <v>35</v>
      </c>
      <c r="D30" s="42" t="s">
        <v>31</v>
      </c>
      <c r="E30" s="43"/>
      <c r="F30" s="44"/>
      <c r="G30" s="44"/>
      <c r="H30" s="44"/>
      <c r="I30" s="44">
        <v>55000</v>
      </c>
      <c r="J30" s="44">
        <v>26200</v>
      </c>
      <c r="K30" s="44">
        <f t="shared" si="2"/>
        <v>81200</v>
      </c>
      <c r="L30" s="44"/>
      <c r="M30" s="44"/>
      <c r="N30" s="44"/>
      <c r="O30" s="44"/>
      <c r="P30" s="44"/>
      <c r="Q30" s="44"/>
      <c r="R30" s="45">
        <f t="shared" si="4"/>
        <v>81200</v>
      </c>
    </row>
    <row r="31" spans="1:18" s="38" customFormat="1" ht="12.75" customHeight="1">
      <c r="A31" s="39"/>
      <c r="B31" s="40"/>
      <c r="C31" s="49" t="s">
        <v>27</v>
      </c>
      <c r="D31" s="50" t="s">
        <v>14</v>
      </c>
      <c r="E31" s="51">
        <f aca="true" t="shared" si="25" ref="E31:J31">SUM(E28,E30)</f>
        <v>0</v>
      </c>
      <c r="F31" s="52">
        <f t="shared" si="25"/>
        <v>0</v>
      </c>
      <c r="G31" s="52">
        <f t="shared" si="25"/>
        <v>0</v>
      </c>
      <c r="H31" s="52">
        <f t="shared" si="25"/>
        <v>23100</v>
      </c>
      <c r="I31" s="52">
        <f t="shared" si="25"/>
        <v>55000</v>
      </c>
      <c r="J31" s="52">
        <f t="shared" si="25"/>
        <v>26200</v>
      </c>
      <c r="K31" s="52">
        <f t="shared" si="2"/>
        <v>104300</v>
      </c>
      <c r="L31" s="52">
        <f aca="true" t="shared" si="26" ref="L31:Q31">SUM(L28,L30)</f>
        <v>0</v>
      </c>
      <c r="M31" s="52">
        <f t="shared" si="26"/>
        <v>23000</v>
      </c>
      <c r="N31" s="52">
        <f t="shared" si="26"/>
        <v>100</v>
      </c>
      <c r="O31" s="52">
        <f t="shared" si="26"/>
        <v>0</v>
      </c>
      <c r="P31" s="52">
        <f t="shared" si="26"/>
        <v>25000</v>
      </c>
      <c r="Q31" s="52">
        <f t="shared" si="26"/>
        <v>0</v>
      </c>
      <c r="R31" s="53">
        <f t="shared" si="4"/>
        <v>152400</v>
      </c>
    </row>
    <row r="32" spans="1:18" s="38" customFormat="1" ht="12.75" customHeight="1">
      <c r="A32" s="39"/>
      <c r="B32" s="40"/>
      <c r="C32" s="41"/>
      <c r="D32" s="26" t="s">
        <v>12</v>
      </c>
      <c r="E32" s="25">
        <f aca="true" t="shared" si="27" ref="E32:J32">SUM(E29,E27)</f>
        <v>58660</v>
      </c>
      <c r="F32" s="46">
        <f t="shared" si="27"/>
        <v>89900</v>
      </c>
      <c r="G32" s="46">
        <f t="shared" si="27"/>
        <v>86220</v>
      </c>
      <c r="H32" s="46">
        <f t="shared" si="27"/>
        <v>98460</v>
      </c>
      <c r="I32" s="46">
        <f t="shared" si="27"/>
        <v>12580</v>
      </c>
      <c r="J32" s="46">
        <f t="shared" si="27"/>
        <v>6000</v>
      </c>
      <c r="K32" s="46">
        <f t="shared" si="2"/>
        <v>351820</v>
      </c>
      <c r="L32" s="46">
        <f aca="true" t="shared" si="28" ref="L32:Q32">SUM(L29,L27)</f>
        <v>10500</v>
      </c>
      <c r="M32" s="46">
        <f t="shared" si="28"/>
        <v>53960</v>
      </c>
      <c r="N32" s="46">
        <f t="shared" si="28"/>
        <v>109200</v>
      </c>
      <c r="O32" s="46">
        <f t="shared" si="28"/>
        <v>91950</v>
      </c>
      <c r="P32" s="46">
        <f t="shared" si="28"/>
        <v>159778</v>
      </c>
      <c r="Q32" s="46">
        <f t="shared" si="28"/>
        <v>157900</v>
      </c>
      <c r="R32" s="47">
        <f t="shared" si="4"/>
        <v>935108</v>
      </c>
    </row>
    <row r="33" spans="1:18" s="38" customFormat="1" ht="12.75" customHeight="1">
      <c r="A33" s="39"/>
      <c r="B33" s="54"/>
      <c r="C33" s="48"/>
      <c r="D33" s="42" t="s">
        <v>9</v>
      </c>
      <c r="E33" s="43">
        <f aca="true" t="shared" si="29" ref="E33:J33">SUM(E31:E32)</f>
        <v>58660</v>
      </c>
      <c r="F33" s="46">
        <f t="shared" si="29"/>
        <v>89900</v>
      </c>
      <c r="G33" s="46">
        <f t="shared" si="29"/>
        <v>86220</v>
      </c>
      <c r="H33" s="46">
        <f t="shared" si="29"/>
        <v>121560</v>
      </c>
      <c r="I33" s="46">
        <f t="shared" si="29"/>
        <v>67580</v>
      </c>
      <c r="J33" s="46">
        <f t="shared" si="29"/>
        <v>32200</v>
      </c>
      <c r="K33" s="46">
        <f t="shared" si="2"/>
        <v>456120</v>
      </c>
      <c r="L33" s="46">
        <f aca="true" t="shared" si="30" ref="L33:Q33">SUM(L31:L32)</f>
        <v>10500</v>
      </c>
      <c r="M33" s="46">
        <f t="shared" si="30"/>
        <v>76960</v>
      </c>
      <c r="N33" s="46">
        <f t="shared" si="30"/>
        <v>109300</v>
      </c>
      <c r="O33" s="46">
        <f t="shared" si="30"/>
        <v>91950</v>
      </c>
      <c r="P33" s="46">
        <f t="shared" si="30"/>
        <v>184778</v>
      </c>
      <c r="Q33" s="46">
        <f t="shared" si="30"/>
        <v>157900</v>
      </c>
      <c r="R33" s="47">
        <f t="shared" si="4"/>
        <v>1087508</v>
      </c>
    </row>
    <row r="34" spans="1:18" s="38" customFormat="1" ht="12.75" customHeight="1">
      <c r="A34" s="39"/>
      <c r="B34" s="33" t="s">
        <v>36</v>
      </c>
      <c r="C34" s="82" t="s">
        <v>37</v>
      </c>
      <c r="D34" s="34" t="s">
        <v>14</v>
      </c>
      <c r="E34" s="35"/>
      <c r="F34" s="46"/>
      <c r="G34" s="46"/>
      <c r="H34" s="46"/>
      <c r="I34" s="46"/>
      <c r="J34" s="46">
        <v>38800</v>
      </c>
      <c r="K34" s="46">
        <f t="shared" si="2"/>
        <v>38800</v>
      </c>
      <c r="L34" s="46"/>
      <c r="M34" s="46">
        <v>39000</v>
      </c>
      <c r="N34" s="46">
        <v>800</v>
      </c>
      <c r="O34" s="46">
        <v>37800</v>
      </c>
      <c r="P34" s="46"/>
      <c r="Q34" s="46">
        <v>39100</v>
      </c>
      <c r="R34" s="47">
        <f t="shared" si="4"/>
        <v>155500</v>
      </c>
    </row>
    <row r="35" spans="1:18" s="38" customFormat="1" ht="12.75" customHeight="1">
      <c r="A35" s="39"/>
      <c r="B35" s="40"/>
      <c r="C35" s="83" t="s">
        <v>15</v>
      </c>
      <c r="D35" s="26" t="s">
        <v>23</v>
      </c>
      <c r="E35" s="25">
        <v>40550</v>
      </c>
      <c r="F35" s="46">
        <v>39380</v>
      </c>
      <c r="G35" s="46">
        <v>35900</v>
      </c>
      <c r="H35" s="46">
        <v>37000</v>
      </c>
      <c r="I35" s="46"/>
      <c r="J35" s="46"/>
      <c r="K35" s="46">
        <f t="shared" si="2"/>
        <v>152830</v>
      </c>
      <c r="L35" s="46"/>
      <c r="M35" s="46"/>
      <c r="N35" s="46"/>
      <c r="O35" s="46"/>
      <c r="P35" s="46"/>
      <c r="Q35" s="46"/>
      <c r="R35" s="47">
        <f t="shared" si="4"/>
        <v>152830</v>
      </c>
    </row>
    <row r="36" spans="1:18" s="38" customFormat="1" ht="12.75" customHeight="1">
      <c r="A36" s="39"/>
      <c r="B36" s="40"/>
      <c r="C36" s="81" t="s">
        <v>38</v>
      </c>
      <c r="D36" s="26" t="s">
        <v>31</v>
      </c>
      <c r="E36" s="25"/>
      <c r="F36" s="46"/>
      <c r="G36" s="46"/>
      <c r="H36" s="46"/>
      <c r="I36" s="46">
        <v>20000</v>
      </c>
      <c r="J36" s="46"/>
      <c r="K36" s="46">
        <f t="shared" si="2"/>
        <v>20000</v>
      </c>
      <c r="L36" s="46">
        <v>10000</v>
      </c>
      <c r="M36" s="46"/>
      <c r="N36" s="46"/>
      <c r="O36" s="46"/>
      <c r="P36" s="46"/>
      <c r="Q36" s="46"/>
      <c r="R36" s="47">
        <f t="shared" si="4"/>
        <v>30000</v>
      </c>
    </row>
    <row r="37" spans="1:18" s="38" customFormat="1" ht="12.75" customHeight="1">
      <c r="A37" s="39"/>
      <c r="B37" s="40"/>
      <c r="C37" s="81" t="s">
        <v>39</v>
      </c>
      <c r="D37" s="26" t="s">
        <v>31</v>
      </c>
      <c r="E37" s="25"/>
      <c r="F37" s="46"/>
      <c r="G37" s="46"/>
      <c r="H37" s="46"/>
      <c r="I37" s="46"/>
      <c r="J37" s="46">
        <v>40000</v>
      </c>
      <c r="K37" s="46">
        <f t="shared" si="2"/>
        <v>40000</v>
      </c>
      <c r="L37" s="46">
        <v>4000</v>
      </c>
      <c r="M37" s="46"/>
      <c r="N37" s="46"/>
      <c r="O37" s="46"/>
      <c r="P37" s="46"/>
      <c r="Q37" s="46"/>
      <c r="R37" s="47">
        <f t="shared" si="4"/>
        <v>44000</v>
      </c>
    </row>
    <row r="38" spans="1:18" s="38" customFormat="1" ht="12.75" customHeight="1">
      <c r="A38" s="39"/>
      <c r="B38" s="40"/>
      <c r="C38" s="81" t="s">
        <v>40</v>
      </c>
      <c r="D38" s="26" t="s">
        <v>23</v>
      </c>
      <c r="E38" s="25"/>
      <c r="F38" s="46">
        <v>39540</v>
      </c>
      <c r="G38" s="46">
        <v>40000</v>
      </c>
      <c r="H38" s="46">
        <v>40000</v>
      </c>
      <c r="I38" s="46">
        <v>40000</v>
      </c>
      <c r="J38" s="46">
        <v>35000</v>
      </c>
      <c r="K38" s="46">
        <f t="shared" si="2"/>
        <v>194540</v>
      </c>
      <c r="L38" s="46">
        <v>5000</v>
      </c>
      <c r="M38" s="46">
        <v>39000</v>
      </c>
      <c r="N38" s="46">
        <v>630</v>
      </c>
      <c r="O38" s="46">
        <v>40000</v>
      </c>
      <c r="P38" s="46">
        <v>40000</v>
      </c>
      <c r="Q38" s="46">
        <v>80000</v>
      </c>
      <c r="R38" s="47">
        <f t="shared" si="4"/>
        <v>399170</v>
      </c>
    </row>
    <row r="39" spans="1:18" s="38" customFormat="1" ht="12.75" customHeight="1">
      <c r="A39" s="39"/>
      <c r="B39" s="40"/>
      <c r="C39" s="84" t="s">
        <v>41</v>
      </c>
      <c r="D39" s="57" t="s">
        <v>31</v>
      </c>
      <c r="E39" s="58"/>
      <c r="F39" s="59"/>
      <c r="G39" s="59"/>
      <c r="H39" s="59"/>
      <c r="I39" s="59">
        <v>21200</v>
      </c>
      <c r="J39" s="59"/>
      <c r="K39" s="59">
        <f t="shared" si="2"/>
        <v>21200</v>
      </c>
      <c r="L39" s="59">
        <v>29650</v>
      </c>
      <c r="M39" s="59"/>
      <c r="N39" s="59"/>
      <c r="O39" s="59"/>
      <c r="P39" s="59"/>
      <c r="Q39" s="59"/>
      <c r="R39" s="60">
        <f t="shared" si="4"/>
        <v>50850</v>
      </c>
    </row>
    <row r="40" spans="1:18" s="38" customFormat="1" ht="12.75" customHeight="1">
      <c r="A40" s="39"/>
      <c r="B40" s="40"/>
      <c r="C40" s="49" t="s">
        <v>27</v>
      </c>
      <c r="D40" s="50" t="s">
        <v>14</v>
      </c>
      <c r="E40" s="51">
        <f aca="true" t="shared" si="31" ref="E40:J40">SUM(E34,E36,E37,E39)</f>
        <v>0</v>
      </c>
      <c r="F40" s="52">
        <f t="shared" si="31"/>
        <v>0</v>
      </c>
      <c r="G40" s="52">
        <f t="shared" si="31"/>
        <v>0</v>
      </c>
      <c r="H40" s="52">
        <f t="shared" si="31"/>
        <v>0</v>
      </c>
      <c r="I40" s="52">
        <f t="shared" si="31"/>
        <v>41200</v>
      </c>
      <c r="J40" s="52">
        <f t="shared" si="31"/>
        <v>78800</v>
      </c>
      <c r="K40" s="52">
        <f t="shared" si="2"/>
        <v>120000</v>
      </c>
      <c r="L40" s="52">
        <f aca="true" t="shared" si="32" ref="L40:Q40">SUM(L34,L36,L37,L39)</f>
        <v>43650</v>
      </c>
      <c r="M40" s="52">
        <f t="shared" si="32"/>
        <v>39000</v>
      </c>
      <c r="N40" s="52">
        <f t="shared" si="32"/>
        <v>800</v>
      </c>
      <c r="O40" s="52">
        <f t="shared" si="32"/>
        <v>37800</v>
      </c>
      <c r="P40" s="52">
        <f t="shared" si="32"/>
        <v>0</v>
      </c>
      <c r="Q40" s="52">
        <f t="shared" si="32"/>
        <v>39100</v>
      </c>
      <c r="R40" s="53">
        <f t="shared" si="4"/>
        <v>280350</v>
      </c>
    </row>
    <row r="41" spans="1:18" s="38" customFormat="1" ht="12.75" customHeight="1">
      <c r="A41" s="39"/>
      <c r="B41" s="40"/>
      <c r="C41" s="41"/>
      <c r="D41" s="26" t="s">
        <v>12</v>
      </c>
      <c r="E41" s="25">
        <f aca="true" t="shared" si="33" ref="E41:J41">SUM(E35,E38)</f>
        <v>40550</v>
      </c>
      <c r="F41" s="46">
        <f t="shared" si="33"/>
        <v>78920</v>
      </c>
      <c r="G41" s="46">
        <f t="shared" si="33"/>
        <v>75900</v>
      </c>
      <c r="H41" s="46">
        <f t="shared" si="33"/>
        <v>77000</v>
      </c>
      <c r="I41" s="46">
        <f t="shared" si="33"/>
        <v>40000</v>
      </c>
      <c r="J41" s="46">
        <f t="shared" si="33"/>
        <v>35000</v>
      </c>
      <c r="K41" s="46">
        <f t="shared" si="2"/>
        <v>347370</v>
      </c>
      <c r="L41" s="46">
        <f aca="true" t="shared" si="34" ref="L41:Q41">SUM(L35,L38)</f>
        <v>5000</v>
      </c>
      <c r="M41" s="46">
        <f t="shared" si="34"/>
        <v>39000</v>
      </c>
      <c r="N41" s="46">
        <f t="shared" si="34"/>
        <v>630</v>
      </c>
      <c r="O41" s="46">
        <f t="shared" si="34"/>
        <v>40000</v>
      </c>
      <c r="P41" s="46">
        <f t="shared" si="34"/>
        <v>40000</v>
      </c>
      <c r="Q41" s="46">
        <f t="shared" si="34"/>
        <v>80000</v>
      </c>
      <c r="R41" s="47">
        <f t="shared" si="4"/>
        <v>552000</v>
      </c>
    </row>
    <row r="42" spans="1:18" s="38" customFormat="1" ht="12.75" customHeight="1">
      <c r="A42" s="39"/>
      <c r="B42" s="54"/>
      <c r="C42" s="48"/>
      <c r="D42" s="42" t="s">
        <v>9</v>
      </c>
      <c r="E42" s="43">
        <f aca="true" t="shared" si="35" ref="E42:J42">SUM(E40:E41)</f>
        <v>40550</v>
      </c>
      <c r="F42" s="46">
        <f t="shared" si="35"/>
        <v>78920</v>
      </c>
      <c r="G42" s="46">
        <f t="shared" si="35"/>
        <v>75900</v>
      </c>
      <c r="H42" s="46">
        <f t="shared" si="35"/>
        <v>77000</v>
      </c>
      <c r="I42" s="46">
        <f t="shared" si="35"/>
        <v>81200</v>
      </c>
      <c r="J42" s="46">
        <f t="shared" si="35"/>
        <v>113800</v>
      </c>
      <c r="K42" s="46">
        <f aca="true" t="shared" si="36" ref="K42:K73">SUM(E42:J42)</f>
        <v>467370</v>
      </c>
      <c r="L42" s="46">
        <f aca="true" t="shared" si="37" ref="L42:Q42">SUM(L40:L41)</f>
        <v>48650</v>
      </c>
      <c r="M42" s="46">
        <f t="shared" si="37"/>
        <v>78000</v>
      </c>
      <c r="N42" s="46">
        <f t="shared" si="37"/>
        <v>1430</v>
      </c>
      <c r="O42" s="46">
        <f t="shared" si="37"/>
        <v>77800</v>
      </c>
      <c r="P42" s="46">
        <f t="shared" si="37"/>
        <v>40000</v>
      </c>
      <c r="Q42" s="46">
        <f t="shared" si="37"/>
        <v>119100</v>
      </c>
      <c r="R42" s="47">
        <f aca="true" t="shared" si="38" ref="R42:R73">SUM(K42:Q42)</f>
        <v>832350</v>
      </c>
    </row>
    <row r="43" spans="1:18" s="38" customFormat="1" ht="12.75" customHeight="1">
      <c r="A43" s="39"/>
      <c r="B43" s="33" t="s">
        <v>42</v>
      </c>
      <c r="C43" s="82" t="s">
        <v>30</v>
      </c>
      <c r="D43" s="34" t="s">
        <v>23</v>
      </c>
      <c r="E43" s="85">
        <v>40000</v>
      </c>
      <c r="F43" s="46">
        <v>44000</v>
      </c>
      <c r="G43" s="46">
        <v>43040</v>
      </c>
      <c r="H43" s="46">
        <v>41400</v>
      </c>
      <c r="I43" s="46">
        <v>86190</v>
      </c>
      <c r="J43" s="46">
        <v>85131</v>
      </c>
      <c r="K43" s="46">
        <f t="shared" si="36"/>
        <v>339761</v>
      </c>
      <c r="L43" s="46">
        <v>44400</v>
      </c>
      <c r="M43" s="46">
        <v>84279</v>
      </c>
      <c r="N43" s="46">
        <v>42731</v>
      </c>
      <c r="O43" s="46">
        <v>38800</v>
      </c>
      <c r="P43" s="46">
        <v>7000</v>
      </c>
      <c r="Q43" s="46">
        <v>39150</v>
      </c>
      <c r="R43" s="47">
        <f t="shared" si="38"/>
        <v>596121</v>
      </c>
    </row>
    <row r="44" spans="1:18" s="38" customFormat="1" ht="12.75" customHeight="1">
      <c r="A44" s="39"/>
      <c r="B44" s="40"/>
      <c r="C44" s="81" t="s">
        <v>43</v>
      </c>
      <c r="D44" s="26" t="s">
        <v>31</v>
      </c>
      <c r="E44" s="25"/>
      <c r="F44" s="46"/>
      <c r="G44" s="46"/>
      <c r="H44" s="46"/>
      <c r="I44" s="46"/>
      <c r="J44" s="46"/>
      <c r="K44" s="46">
        <f t="shared" si="36"/>
        <v>0</v>
      </c>
      <c r="L44" s="46"/>
      <c r="M44" s="46"/>
      <c r="N44" s="46"/>
      <c r="O44" s="46">
        <v>45000</v>
      </c>
      <c r="P44" s="46">
        <v>36900</v>
      </c>
      <c r="Q44" s="46">
        <v>48000</v>
      </c>
      <c r="R44" s="47">
        <f t="shared" si="38"/>
        <v>129900</v>
      </c>
    </row>
    <row r="45" spans="1:18" s="38" customFormat="1" ht="12.75" customHeight="1">
      <c r="A45" s="39"/>
      <c r="B45" s="40"/>
      <c r="C45" s="61" t="s">
        <v>44</v>
      </c>
      <c r="D45" s="42" t="s">
        <v>31</v>
      </c>
      <c r="E45" s="43">
        <v>55000</v>
      </c>
      <c r="F45" s="44"/>
      <c r="G45" s="44"/>
      <c r="H45" s="44"/>
      <c r="I45" s="44"/>
      <c r="J45" s="44"/>
      <c r="K45" s="44">
        <f t="shared" si="36"/>
        <v>55000</v>
      </c>
      <c r="L45" s="44"/>
      <c r="M45" s="44"/>
      <c r="N45" s="44"/>
      <c r="O45" s="44"/>
      <c r="P45" s="44"/>
      <c r="Q45" s="44"/>
      <c r="R45" s="45">
        <f t="shared" si="38"/>
        <v>55000</v>
      </c>
    </row>
    <row r="46" spans="1:18" s="38" customFormat="1" ht="12.75" customHeight="1">
      <c r="A46" s="39"/>
      <c r="B46" s="40"/>
      <c r="C46" s="49" t="s">
        <v>27</v>
      </c>
      <c r="D46" s="50" t="s">
        <v>31</v>
      </c>
      <c r="E46" s="51">
        <f aca="true" t="shared" si="39" ref="E46:J46">SUM(E44,E45)</f>
        <v>55000</v>
      </c>
      <c r="F46" s="52">
        <f t="shared" si="39"/>
        <v>0</v>
      </c>
      <c r="G46" s="52">
        <f t="shared" si="39"/>
        <v>0</v>
      </c>
      <c r="H46" s="52">
        <f t="shared" si="39"/>
        <v>0</v>
      </c>
      <c r="I46" s="52">
        <f t="shared" si="39"/>
        <v>0</v>
      </c>
      <c r="J46" s="52">
        <f t="shared" si="39"/>
        <v>0</v>
      </c>
      <c r="K46" s="52">
        <f t="shared" si="36"/>
        <v>55000</v>
      </c>
      <c r="L46" s="52">
        <f aca="true" t="shared" si="40" ref="L46:Q46">SUM(L44,L45)</f>
        <v>0</v>
      </c>
      <c r="M46" s="52">
        <f t="shared" si="40"/>
        <v>0</v>
      </c>
      <c r="N46" s="52">
        <f t="shared" si="40"/>
        <v>0</v>
      </c>
      <c r="O46" s="52">
        <f t="shared" si="40"/>
        <v>45000</v>
      </c>
      <c r="P46" s="52">
        <f t="shared" si="40"/>
        <v>36900</v>
      </c>
      <c r="Q46" s="52">
        <f t="shared" si="40"/>
        <v>48000</v>
      </c>
      <c r="R46" s="53">
        <f t="shared" si="38"/>
        <v>184900</v>
      </c>
    </row>
    <row r="47" spans="1:18" s="38" customFormat="1" ht="12.75" customHeight="1">
      <c r="A47" s="39"/>
      <c r="B47" s="40"/>
      <c r="C47" s="41"/>
      <c r="D47" s="26" t="s">
        <v>23</v>
      </c>
      <c r="E47" s="25">
        <f aca="true" t="shared" si="41" ref="E47:J47">SUM(E43)</f>
        <v>40000</v>
      </c>
      <c r="F47" s="46">
        <f t="shared" si="41"/>
        <v>44000</v>
      </c>
      <c r="G47" s="46">
        <f t="shared" si="41"/>
        <v>43040</v>
      </c>
      <c r="H47" s="46">
        <f t="shared" si="41"/>
        <v>41400</v>
      </c>
      <c r="I47" s="46">
        <f t="shared" si="41"/>
        <v>86190</v>
      </c>
      <c r="J47" s="46">
        <f t="shared" si="41"/>
        <v>85131</v>
      </c>
      <c r="K47" s="46">
        <f t="shared" si="36"/>
        <v>339761</v>
      </c>
      <c r="L47" s="46">
        <f aca="true" t="shared" si="42" ref="L47:Q47">SUM(L43)</f>
        <v>44400</v>
      </c>
      <c r="M47" s="46">
        <f t="shared" si="42"/>
        <v>84279</v>
      </c>
      <c r="N47" s="46">
        <f t="shared" si="42"/>
        <v>42731</v>
      </c>
      <c r="O47" s="46">
        <f t="shared" si="42"/>
        <v>38800</v>
      </c>
      <c r="P47" s="46">
        <f t="shared" si="42"/>
        <v>7000</v>
      </c>
      <c r="Q47" s="46">
        <f t="shared" si="42"/>
        <v>39150</v>
      </c>
      <c r="R47" s="47">
        <f t="shared" si="38"/>
        <v>596121</v>
      </c>
    </row>
    <row r="48" spans="1:18" s="38" customFormat="1" ht="12.75" customHeight="1">
      <c r="A48" s="39"/>
      <c r="B48" s="54"/>
      <c r="C48" s="48"/>
      <c r="D48" s="42" t="s">
        <v>26</v>
      </c>
      <c r="E48" s="43">
        <f aca="true" t="shared" si="43" ref="E48:J48">SUM(E46:E47)</f>
        <v>95000</v>
      </c>
      <c r="F48" s="44">
        <f t="shared" si="43"/>
        <v>44000</v>
      </c>
      <c r="G48" s="44">
        <f t="shared" si="43"/>
        <v>43040</v>
      </c>
      <c r="H48" s="44">
        <f t="shared" si="43"/>
        <v>41400</v>
      </c>
      <c r="I48" s="44">
        <f t="shared" si="43"/>
        <v>86190</v>
      </c>
      <c r="J48" s="44">
        <f t="shared" si="43"/>
        <v>85131</v>
      </c>
      <c r="K48" s="44">
        <f t="shared" si="36"/>
        <v>394761</v>
      </c>
      <c r="L48" s="44">
        <f aca="true" t="shared" si="44" ref="L48:Q48">SUM(L46:L47)</f>
        <v>44400</v>
      </c>
      <c r="M48" s="44">
        <f t="shared" si="44"/>
        <v>84279</v>
      </c>
      <c r="N48" s="44">
        <f t="shared" si="44"/>
        <v>42731</v>
      </c>
      <c r="O48" s="44">
        <f t="shared" si="44"/>
        <v>83800</v>
      </c>
      <c r="P48" s="44">
        <f t="shared" si="44"/>
        <v>43900</v>
      </c>
      <c r="Q48" s="44">
        <f t="shared" si="44"/>
        <v>87150</v>
      </c>
      <c r="R48" s="45">
        <f t="shared" si="38"/>
        <v>781021</v>
      </c>
    </row>
    <row r="49" spans="1:18" s="38" customFormat="1" ht="12.75" customHeight="1">
      <c r="A49" s="39"/>
      <c r="B49" s="62" t="s">
        <v>16</v>
      </c>
      <c r="C49" s="63"/>
      <c r="D49" s="64" t="s">
        <v>14</v>
      </c>
      <c r="E49" s="65">
        <f aca="true" t="shared" si="45" ref="E49:J50">SUM(E31,E40,E46)</f>
        <v>55000</v>
      </c>
      <c r="F49" s="66">
        <f t="shared" si="45"/>
        <v>0</v>
      </c>
      <c r="G49" s="66">
        <f t="shared" si="45"/>
        <v>0</v>
      </c>
      <c r="H49" s="66">
        <f t="shared" si="45"/>
        <v>23100</v>
      </c>
      <c r="I49" s="66">
        <f t="shared" si="45"/>
        <v>96200</v>
      </c>
      <c r="J49" s="66">
        <f t="shared" si="45"/>
        <v>105000</v>
      </c>
      <c r="K49" s="66">
        <f t="shared" si="36"/>
        <v>279300</v>
      </c>
      <c r="L49" s="66">
        <f aca="true" t="shared" si="46" ref="L49:Q50">SUM(L31,L40,L46)</f>
        <v>43650</v>
      </c>
      <c r="M49" s="66">
        <f t="shared" si="46"/>
        <v>62000</v>
      </c>
      <c r="N49" s="66">
        <f t="shared" si="46"/>
        <v>900</v>
      </c>
      <c r="O49" s="66">
        <f t="shared" si="46"/>
        <v>82800</v>
      </c>
      <c r="P49" s="66">
        <f t="shared" si="46"/>
        <v>61900</v>
      </c>
      <c r="Q49" s="66">
        <f t="shared" si="46"/>
        <v>87100</v>
      </c>
      <c r="R49" s="67">
        <f t="shared" si="38"/>
        <v>617650</v>
      </c>
    </row>
    <row r="50" spans="1:18" s="38" customFormat="1" ht="12.75" customHeight="1">
      <c r="A50" s="39"/>
      <c r="B50" s="68"/>
      <c r="C50" s="69"/>
      <c r="D50" s="74" t="s">
        <v>12</v>
      </c>
      <c r="E50" s="75">
        <f t="shared" si="45"/>
        <v>139210</v>
      </c>
      <c r="F50" s="76">
        <f t="shared" si="45"/>
        <v>212820</v>
      </c>
      <c r="G50" s="76">
        <f t="shared" si="45"/>
        <v>205160</v>
      </c>
      <c r="H50" s="76">
        <f t="shared" si="45"/>
        <v>216860</v>
      </c>
      <c r="I50" s="76">
        <f t="shared" si="45"/>
        <v>138770</v>
      </c>
      <c r="J50" s="76">
        <f t="shared" si="45"/>
        <v>126131</v>
      </c>
      <c r="K50" s="76">
        <f t="shared" si="36"/>
        <v>1038951</v>
      </c>
      <c r="L50" s="76">
        <f t="shared" si="46"/>
        <v>59900</v>
      </c>
      <c r="M50" s="76">
        <f t="shared" si="46"/>
        <v>177239</v>
      </c>
      <c r="N50" s="76">
        <f t="shared" si="46"/>
        <v>152561</v>
      </c>
      <c r="O50" s="76">
        <f t="shared" si="46"/>
        <v>170750</v>
      </c>
      <c r="P50" s="76">
        <f t="shared" si="46"/>
        <v>206778</v>
      </c>
      <c r="Q50" s="76">
        <f t="shared" si="46"/>
        <v>277050</v>
      </c>
      <c r="R50" s="77">
        <f t="shared" si="38"/>
        <v>2083229</v>
      </c>
    </row>
    <row r="51" spans="1:18" s="38" customFormat="1" ht="12.75" customHeight="1">
      <c r="A51" s="78"/>
      <c r="B51" s="79"/>
      <c r="C51" s="80"/>
      <c r="D51" s="74" t="s">
        <v>9</v>
      </c>
      <c r="E51" s="75">
        <f aca="true" t="shared" si="47" ref="E51:J51">SUM(E49:E50)</f>
        <v>194210</v>
      </c>
      <c r="F51" s="76">
        <f t="shared" si="47"/>
        <v>212820</v>
      </c>
      <c r="G51" s="76">
        <f t="shared" si="47"/>
        <v>205160</v>
      </c>
      <c r="H51" s="76">
        <f t="shared" si="47"/>
        <v>239960</v>
      </c>
      <c r="I51" s="76">
        <f t="shared" si="47"/>
        <v>234970</v>
      </c>
      <c r="J51" s="76">
        <f t="shared" si="47"/>
        <v>231131</v>
      </c>
      <c r="K51" s="76">
        <f t="shared" si="36"/>
        <v>1318251</v>
      </c>
      <c r="L51" s="76">
        <f aca="true" t="shared" si="48" ref="L51:Q51">SUM(L49:L50)</f>
        <v>103550</v>
      </c>
      <c r="M51" s="76">
        <f t="shared" si="48"/>
        <v>239239</v>
      </c>
      <c r="N51" s="76">
        <f t="shared" si="48"/>
        <v>153461</v>
      </c>
      <c r="O51" s="76">
        <f t="shared" si="48"/>
        <v>253550</v>
      </c>
      <c r="P51" s="76">
        <f t="shared" si="48"/>
        <v>268678</v>
      </c>
      <c r="Q51" s="76">
        <f t="shared" si="48"/>
        <v>364150</v>
      </c>
      <c r="R51" s="77">
        <f t="shared" si="38"/>
        <v>2700879</v>
      </c>
    </row>
    <row r="52" spans="1:18" s="38" customFormat="1" ht="12.75" customHeight="1">
      <c r="A52" s="32" t="s">
        <v>45</v>
      </c>
      <c r="B52" s="33" t="s">
        <v>46</v>
      </c>
      <c r="C52" s="82" t="s">
        <v>47</v>
      </c>
      <c r="D52" s="34" t="s">
        <v>11</v>
      </c>
      <c r="E52" s="35"/>
      <c r="F52" s="36"/>
      <c r="G52" s="36"/>
      <c r="H52" s="36"/>
      <c r="I52" s="36"/>
      <c r="J52" s="36"/>
      <c r="K52" s="36">
        <f t="shared" si="36"/>
        <v>0</v>
      </c>
      <c r="L52" s="36"/>
      <c r="M52" s="36"/>
      <c r="N52" s="36"/>
      <c r="O52" s="36"/>
      <c r="P52" s="36"/>
      <c r="Q52" s="36">
        <v>400</v>
      </c>
      <c r="R52" s="37">
        <f t="shared" si="38"/>
        <v>400</v>
      </c>
    </row>
    <row r="53" spans="1:18" s="38" customFormat="1" ht="12.75" customHeight="1">
      <c r="A53" s="39"/>
      <c r="B53" s="40"/>
      <c r="C53" s="86" t="s">
        <v>10</v>
      </c>
      <c r="D53" s="26" t="s">
        <v>25</v>
      </c>
      <c r="E53" s="25"/>
      <c r="F53" s="46">
        <v>370</v>
      </c>
      <c r="G53" s="46">
        <v>850</v>
      </c>
      <c r="H53" s="46"/>
      <c r="I53" s="46"/>
      <c r="J53" s="46"/>
      <c r="K53" s="46">
        <f t="shared" si="36"/>
        <v>1220</v>
      </c>
      <c r="L53" s="46"/>
      <c r="M53" s="46"/>
      <c r="N53" s="46">
        <v>300</v>
      </c>
      <c r="O53" s="46"/>
      <c r="P53" s="46"/>
      <c r="Q53" s="46"/>
      <c r="R53" s="47">
        <f t="shared" si="38"/>
        <v>1520</v>
      </c>
    </row>
    <row r="54" spans="1:18" s="38" customFormat="1" ht="12.75" customHeight="1">
      <c r="A54" s="39"/>
      <c r="B54" s="40"/>
      <c r="C54" s="81" t="s">
        <v>30</v>
      </c>
      <c r="D54" s="26" t="s">
        <v>25</v>
      </c>
      <c r="E54" s="25"/>
      <c r="F54" s="46"/>
      <c r="G54" s="46"/>
      <c r="H54" s="46"/>
      <c r="I54" s="46"/>
      <c r="J54" s="46"/>
      <c r="K54" s="46">
        <f t="shared" si="36"/>
        <v>0</v>
      </c>
      <c r="L54" s="46"/>
      <c r="M54" s="46"/>
      <c r="N54" s="46"/>
      <c r="O54" s="46"/>
      <c r="P54" s="46"/>
      <c r="Q54" s="46">
        <v>200</v>
      </c>
      <c r="R54" s="47">
        <f t="shared" si="38"/>
        <v>200</v>
      </c>
    </row>
    <row r="55" spans="1:18" s="38" customFormat="1" ht="12.75" customHeight="1">
      <c r="A55" s="39"/>
      <c r="B55" s="54"/>
      <c r="C55" s="87" t="s">
        <v>48</v>
      </c>
      <c r="D55" s="26" t="s">
        <v>25</v>
      </c>
      <c r="E55" s="25"/>
      <c r="F55" s="46"/>
      <c r="G55" s="46"/>
      <c r="H55" s="46"/>
      <c r="I55" s="46"/>
      <c r="J55" s="46"/>
      <c r="K55" s="46">
        <f t="shared" si="36"/>
        <v>0</v>
      </c>
      <c r="L55" s="46"/>
      <c r="M55" s="46"/>
      <c r="N55" s="46">
        <v>80</v>
      </c>
      <c r="O55" s="46">
        <v>100</v>
      </c>
      <c r="P55" s="46">
        <v>300</v>
      </c>
      <c r="Q55" s="46"/>
      <c r="R55" s="47">
        <f t="shared" si="38"/>
        <v>480</v>
      </c>
    </row>
    <row r="56" spans="1:18" s="38" customFormat="1" ht="12.75" customHeight="1">
      <c r="A56" s="78"/>
      <c r="B56" s="88" t="s">
        <v>49</v>
      </c>
      <c r="C56" s="89"/>
      <c r="D56" s="90"/>
      <c r="E56" s="75">
        <f aca="true" t="shared" si="49" ref="E56:J56">SUM(E52:E55)</f>
        <v>0</v>
      </c>
      <c r="F56" s="76">
        <f t="shared" si="49"/>
        <v>370</v>
      </c>
      <c r="G56" s="76">
        <f t="shared" si="49"/>
        <v>850</v>
      </c>
      <c r="H56" s="76">
        <f t="shared" si="49"/>
        <v>0</v>
      </c>
      <c r="I56" s="76">
        <f t="shared" si="49"/>
        <v>0</v>
      </c>
      <c r="J56" s="76">
        <f t="shared" si="49"/>
        <v>0</v>
      </c>
      <c r="K56" s="76">
        <f t="shared" si="36"/>
        <v>1220</v>
      </c>
      <c r="L56" s="76">
        <f aca="true" t="shared" si="50" ref="L56:Q56">SUM(L52:L55)</f>
        <v>0</v>
      </c>
      <c r="M56" s="76">
        <f t="shared" si="50"/>
        <v>0</v>
      </c>
      <c r="N56" s="76">
        <f t="shared" si="50"/>
        <v>380</v>
      </c>
      <c r="O56" s="76">
        <f t="shared" si="50"/>
        <v>100</v>
      </c>
      <c r="P56" s="76">
        <f t="shared" si="50"/>
        <v>300</v>
      </c>
      <c r="Q56" s="76">
        <f t="shared" si="50"/>
        <v>600</v>
      </c>
      <c r="R56" s="77">
        <f t="shared" si="38"/>
        <v>2600</v>
      </c>
    </row>
    <row r="57" spans="1:18" s="38" customFormat="1" ht="12.75" customHeight="1">
      <c r="A57" s="24" t="s">
        <v>50</v>
      </c>
      <c r="B57" s="91" t="s">
        <v>51</v>
      </c>
      <c r="C57" s="81" t="s">
        <v>24</v>
      </c>
      <c r="D57" s="26" t="s">
        <v>12</v>
      </c>
      <c r="E57" s="25"/>
      <c r="F57" s="46"/>
      <c r="G57" s="46"/>
      <c r="H57" s="46"/>
      <c r="I57" s="46">
        <v>53845</v>
      </c>
      <c r="J57" s="46">
        <v>48010</v>
      </c>
      <c r="K57" s="46">
        <f t="shared" si="36"/>
        <v>101855</v>
      </c>
      <c r="L57" s="46">
        <v>68810</v>
      </c>
      <c r="M57" s="46">
        <v>55660</v>
      </c>
      <c r="N57" s="46">
        <v>14590</v>
      </c>
      <c r="O57" s="46">
        <v>59920</v>
      </c>
      <c r="P57" s="46"/>
      <c r="Q57" s="46"/>
      <c r="R57" s="47">
        <f t="shared" si="38"/>
        <v>300835</v>
      </c>
    </row>
    <row r="58" spans="1:18" s="38" customFormat="1" ht="12.75" customHeight="1">
      <c r="A58" s="32" t="s">
        <v>52</v>
      </c>
      <c r="B58" s="33" t="s">
        <v>21</v>
      </c>
      <c r="C58" s="49" t="s">
        <v>22</v>
      </c>
      <c r="D58" s="50" t="s">
        <v>14</v>
      </c>
      <c r="E58" s="51"/>
      <c r="F58" s="52"/>
      <c r="G58" s="52"/>
      <c r="H58" s="52"/>
      <c r="I58" s="52"/>
      <c r="J58" s="52"/>
      <c r="K58" s="52">
        <f t="shared" si="36"/>
        <v>0</v>
      </c>
      <c r="L58" s="52">
        <v>15700</v>
      </c>
      <c r="M58" s="52">
        <v>16500</v>
      </c>
      <c r="N58" s="52"/>
      <c r="O58" s="52">
        <v>21156</v>
      </c>
      <c r="P58" s="52"/>
      <c r="Q58" s="52"/>
      <c r="R58" s="53">
        <f t="shared" si="38"/>
        <v>53356</v>
      </c>
    </row>
    <row r="59" spans="1:18" s="38" customFormat="1" ht="12.75" customHeight="1">
      <c r="A59" s="39"/>
      <c r="B59" s="40"/>
      <c r="C59" s="41"/>
      <c r="D59" s="26" t="s">
        <v>23</v>
      </c>
      <c r="E59" s="25"/>
      <c r="F59" s="46"/>
      <c r="G59" s="46">
        <v>6000</v>
      </c>
      <c r="H59" s="46"/>
      <c r="I59" s="46"/>
      <c r="J59" s="46"/>
      <c r="K59" s="46">
        <f t="shared" si="36"/>
        <v>6000</v>
      </c>
      <c r="L59" s="46"/>
      <c r="M59" s="46"/>
      <c r="N59" s="46"/>
      <c r="O59" s="46"/>
      <c r="P59" s="46">
        <v>17800</v>
      </c>
      <c r="Q59" s="46">
        <v>39677</v>
      </c>
      <c r="R59" s="47">
        <f t="shared" si="38"/>
        <v>63477</v>
      </c>
    </row>
    <row r="60" spans="1:18" s="38" customFormat="1" ht="12.75" customHeight="1">
      <c r="A60" s="39"/>
      <c r="B60" s="40"/>
      <c r="C60" s="48"/>
      <c r="D60" s="26" t="s">
        <v>26</v>
      </c>
      <c r="E60" s="25">
        <f aca="true" t="shared" si="51" ref="E60:J60">SUM(E58:E59)</f>
        <v>0</v>
      </c>
      <c r="F60" s="46">
        <f t="shared" si="51"/>
        <v>0</v>
      </c>
      <c r="G60" s="46">
        <f t="shared" si="51"/>
        <v>6000</v>
      </c>
      <c r="H60" s="46">
        <f t="shared" si="51"/>
        <v>0</v>
      </c>
      <c r="I60" s="46">
        <f t="shared" si="51"/>
        <v>0</v>
      </c>
      <c r="J60" s="46">
        <f t="shared" si="51"/>
        <v>0</v>
      </c>
      <c r="K60" s="46">
        <f t="shared" si="36"/>
        <v>6000</v>
      </c>
      <c r="L60" s="46">
        <f aca="true" t="shared" si="52" ref="L60:Q60">SUM(L58:L59)</f>
        <v>15700</v>
      </c>
      <c r="M60" s="46">
        <f t="shared" si="52"/>
        <v>16500</v>
      </c>
      <c r="N60" s="46">
        <f t="shared" si="52"/>
        <v>0</v>
      </c>
      <c r="O60" s="46">
        <f t="shared" si="52"/>
        <v>21156</v>
      </c>
      <c r="P60" s="46">
        <f t="shared" si="52"/>
        <v>17800</v>
      </c>
      <c r="Q60" s="46">
        <f t="shared" si="52"/>
        <v>39677</v>
      </c>
      <c r="R60" s="47">
        <f t="shared" si="38"/>
        <v>116833</v>
      </c>
    </row>
    <row r="61" spans="1:18" s="38" customFormat="1" ht="12.75" customHeight="1">
      <c r="A61" s="39"/>
      <c r="B61" s="40"/>
      <c r="C61" s="61" t="s">
        <v>24</v>
      </c>
      <c r="D61" s="42" t="s">
        <v>25</v>
      </c>
      <c r="E61" s="43"/>
      <c r="F61" s="44"/>
      <c r="G61" s="44"/>
      <c r="H61" s="44"/>
      <c r="I61" s="44"/>
      <c r="J61" s="44"/>
      <c r="K61" s="44">
        <f t="shared" si="36"/>
        <v>0</v>
      </c>
      <c r="L61" s="44"/>
      <c r="M61" s="44">
        <v>30</v>
      </c>
      <c r="N61" s="44"/>
      <c r="O61" s="44"/>
      <c r="P61" s="44"/>
      <c r="Q61" s="44"/>
      <c r="R61" s="45">
        <f t="shared" si="38"/>
        <v>30</v>
      </c>
    </row>
    <row r="62" spans="1:18" s="38" customFormat="1" ht="12.75" customHeight="1">
      <c r="A62" s="39"/>
      <c r="B62" s="40"/>
      <c r="C62" s="49" t="s">
        <v>27</v>
      </c>
      <c r="D62" s="50" t="s">
        <v>31</v>
      </c>
      <c r="E62" s="51">
        <f aca="true" t="shared" si="53" ref="E62:J62">SUM(E58)</f>
        <v>0</v>
      </c>
      <c r="F62" s="52">
        <f t="shared" si="53"/>
        <v>0</v>
      </c>
      <c r="G62" s="52">
        <f t="shared" si="53"/>
        <v>0</v>
      </c>
      <c r="H62" s="52">
        <f t="shared" si="53"/>
        <v>0</v>
      </c>
      <c r="I62" s="52">
        <f t="shared" si="53"/>
        <v>0</v>
      </c>
      <c r="J62" s="52">
        <f t="shared" si="53"/>
        <v>0</v>
      </c>
      <c r="K62" s="52">
        <f t="shared" si="36"/>
        <v>0</v>
      </c>
      <c r="L62" s="52">
        <f aca="true" t="shared" si="54" ref="L62:Q62">SUM(L58)</f>
        <v>15700</v>
      </c>
      <c r="M62" s="52">
        <f t="shared" si="54"/>
        <v>16500</v>
      </c>
      <c r="N62" s="52">
        <f t="shared" si="54"/>
        <v>0</v>
      </c>
      <c r="O62" s="52">
        <f t="shared" si="54"/>
        <v>21156</v>
      </c>
      <c r="P62" s="52">
        <f t="shared" si="54"/>
        <v>0</v>
      </c>
      <c r="Q62" s="52">
        <f t="shared" si="54"/>
        <v>0</v>
      </c>
      <c r="R62" s="53">
        <f t="shared" si="38"/>
        <v>53356</v>
      </c>
    </row>
    <row r="63" spans="1:18" s="38" customFormat="1" ht="12.75" customHeight="1">
      <c r="A63" s="39"/>
      <c r="B63" s="40"/>
      <c r="C63" s="41"/>
      <c r="D63" s="42" t="s">
        <v>25</v>
      </c>
      <c r="E63" s="43">
        <f aca="true" t="shared" si="55" ref="E63:J63">SUM(E61)</f>
        <v>0</v>
      </c>
      <c r="F63" s="44">
        <f t="shared" si="55"/>
        <v>0</v>
      </c>
      <c r="G63" s="44">
        <f t="shared" si="55"/>
        <v>0</v>
      </c>
      <c r="H63" s="44">
        <f t="shared" si="55"/>
        <v>0</v>
      </c>
      <c r="I63" s="44">
        <f t="shared" si="55"/>
        <v>0</v>
      </c>
      <c r="J63" s="44">
        <f t="shared" si="55"/>
        <v>0</v>
      </c>
      <c r="K63" s="44">
        <f t="shared" si="36"/>
        <v>0</v>
      </c>
      <c r="L63" s="44">
        <f aca="true" t="shared" si="56" ref="L63:Q63">SUM(L61)</f>
        <v>0</v>
      </c>
      <c r="M63" s="44">
        <f t="shared" si="56"/>
        <v>30</v>
      </c>
      <c r="N63" s="44">
        <f t="shared" si="56"/>
        <v>0</v>
      </c>
      <c r="O63" s="44">
        <f t="shared" si="56"/>
        <v>0</v>
      </c>
      <c r="P63" s="44">
        <f t="shared" si="56"/>
        <v>0</v>
      </c>
      <c r="Q63" s="44">
        <f t="shared" si="56"/>
        <v>0</v>
      </c>
      <c r="R63" s="45">
        <f t="shared" si="38"/>
        <v>30</v>
      </c>
    </row>
    <row r="64" spans="1:18" s="38" customFormat="1" ht="12.75" customHeight="1">
      <c r="A64" s="39"/>
      <c r="B64" s="40"/>
      <c r="C64" s="41"/>
      <c r="D64" s="26" t="s">
        <v>23</v>
      </c>
      <c r="E64" s="25">
        <f aca="true" t="shared" si="57" ref="E64:J64">SUM(E59)</f>
        <v>0</v>
      </c>
      <c r="F64" s="46">
        <f t="shared" si="57"/>
        <v>0</v>
      </c>
      <c r="G64" s="46">
        <f t="shared" si="57"/>
        <v>6000</v>
      </c>
      <c r="H64" s="46">
        <f t="shared" si="57"/>
        <v>0</v>
      </c>
      <c r="I64" s="46">
        <f t="shared" si="57"/>
        <v>0</v>
      </c>
      <c r="J64" s="46">
        <f t="shared" si="57"/>
        <v>0</v>
      </c>
      <c r="K64" s="46">
        <f t="shared" si="36"/>
        <v>6000</v>
      </c>
      <c r="L64" s="46">
        <f aca="true" t="shared" si="58" ref="L64:Q64">SUM(L59)</f>
        <v>0</v>
      </c>
      <c r="M64" s="46">
        <f t="shared" si="58"/>
        <v>0</v>
      </c>
      <c r="N64" s="46">
        <f t="shared" si="58"/>
        <v>0</v>
      </c>
      <c r="O64" s="46">
        <f t="shared" si="58"/>
        <v>0</v>
      </c>
      <c r="P64" s="46">
        <f t="shared" si="58"/>
        <v>17800</v>
      </c>
      <c r="Q64" s="46">
        <f t="shared" si="58"/>
        <v>39677</v>
      </c>
      <c r="R64" s="47">
        <f t="shared" si="38"/>
        <v>63477</v>
      </c>
    </row>
    <row r="65" spans="1:18" s="38" customFormat="1" ht="12.75" customHeight="1">
      <c r="A65" s="39"/>
      <c r="B65" s="54"/>
      <c r="C65" s="48"/>
      <c r="D65" s="26" t="s">
        <v>26</v>
      </c>
      <c r="E65" s="25">
        <f aca="true" t="shared" si="59" ref="E65:J65">SUM(E62:E64)</f>
        <v>0</v>
      </c>
      <c r="F65" s="46">
        <f t="shared" si="59"/>
        <v>0</v>
      </c>
      <c r="G65" s="46">
        <f t="shared" si="59"/>
        <v>6000</v>
      </c>
      <c r="H65" s="46">
        <f t="shared" si="59"/>
        <v>0</v>
      </c>
      <c r="I65" s="46">
        <f t="shared" si="59"/>
        <v>0</v>
      </c>
      <c r="J65" s="46">
        <f t="shared" si="59"/>
        <v>0</v>
      </c>
      <c r="K65" s="46">
        <f t="shared" si="36"/>
        <v>6000</v>
      </c>
      <c r="L65" s="46">
        <f aca="true" t="shared" si="60" ref="L65:Q65">SUM(L62:L64)</f>
        <v>15700</v>
      </c>
      <c r="M65" s="46">
        <f t="shared" si="60"/>
        <v>16530</v>
      </c>
      <c r="N65" s="46">
        <f t="shared" si="60"/>
        <v>0</v>
      </c>
      <c r="O65" s="46">
        <f t="shared" si="60"/>
        <v>21156</v>
      </c>
      <c r="P65" s="46">
        <f t="shared" si="60"/>
        <v>17800</v>
      </c>
      <c r="Q65" s="46">
        <f t="shared" si="60"/>
        <v>39677</v>
      </c>
      <c r="R65" s="47">
        <f t="shared" si="38"/>
        <v>116863</v>
      </c>
    </row>
    <row r="66" spans="1:18" s="38" customFormat="1" ht="12.75" customHeight="1">
      <c r="A66" s="39"/>
      <c r="B66" s="33" t="s">
        <v>28</v>
      </c>
      <c r="C66" s="92" t="s">
        <v>10</v>
      </c>
      <c r="D66" s="26" t="s">
        <v>25</v>
      </c>
      <c r="E66" s="25">
        <v>310</v>
      </c>
      <c r="F66" s="46">
        <v>356</v>
      </c>
      <c r="G66" s="46">
        <v>274</v>
      </c>
      <c r="H66" s="46">
        <v>481</v>
      </c>
      <c r="I66" s="46">
        <v>140</v>
      </c>
      <c r="J66" s="46">
        <v>370</v>
      </c>
      <c r="K66" s="46">
        <f t="shared" si="36"/>
        <v>1931</v>
      </c>
      <c r="L66" s="46"/>
      <c r="M66" s="46">
        <v>700</v>
      </c>
      <c r="N66" s="46">
        <v>660</v>
      </c>
      <c r="O66" s="46">
        <v>176</v>
      </c>
      <c r="P66" s="46">
        <v>1070</v>
      </c>
      <c r="Q66" s="46">
        <v>448</v>
      </c>
      <c r="R66" s="47">
        <f t="shared" si="38"/>
        <v>4985</v>
      </c>
    </row>
    <row r="67" spans="1:18" s="38" customFormat="1" ht="12.75" customHeight="1">
      <c r="A67" s="39"/>
      <c r="B67" s="40"/>
      <c r="C67" s="81" t="s">
        <v>53</v>
      </c>
      <c r="D67" s="26" t="s">
        <v>31</v>
      </c>
      <c r="E67" s="25"/>
      <c r="F67" s="46"/>
      <c r="G67" s="46"/>
      <c r="H67" s="46"/>
      <c r="I67" s="46"/>
      <c r="J67" s="46">
        <v>44000</v>
      </c>
      <c r="K67" s="46">
        <f t="shared" si="36"/>
        <v>44000</v>
      </c>
      <c r="L67" s="46"/>
      <c r="M67" s="46"/>
      <c r="N67" s="46"/>
      <c r="O67" s="46"/>
      <c r="P67" s="46"/>
      <c r="Q67" s="46"/>
      <c r="R67" s="47">
        <f t="shared" si="38"/>
        <v>44000</v>
      </c>
    </row>
    <row r="68" spans="1:18" s="38" customFormat="1" ht="12.75" customHeight="1">
      <c r="A68" s="39"/>
      <c r="B68" s="40"/>
      <c r="C68" s="81" t="s">
        <v>48</v>
      </c>
      <c r="D68" s="26" t="s">
        <v>25</v>
      </c>
      <c r="E68" s="25">
        <v>336</v>
      </c>
      <c r="F68" s="46">
        <v>288</v>
      </c>
      <c r="G68" s="46">
        <v>528</v>
      </c>
      <c r="H68" s="46">
        <v>120</v>
      </c>
      <c r="I68" s="46">
        <v>336</v>
      </c>
      <c r="J68" s="46">
        <v>312</v>
      </c>
      <c r="K68" s="46">
        <f t="shared" si="36"/>
        <v>1920</v>
      </c>
      <c r="L68" s="46">
        <v>480</v>
      </c>
      <c r="M68" s="46">
        <v>504</v>
      </c>
      <c r="N68" s="46">
        <v>480</v>
      </c>
      <c r="O68" s="46">
        <v>648</v>
      </c>
      <c r="P68" s="46">
        <v>192</v>
      </c>
      <c r="Q68" s="46">
        <v>580</v>
      </c>
      <c r="R68" s="47">
        <f t="shared" si="38"/>
        <v>4804</v>
      </c>
    </row>
    <row r="69" spans="1:18" s="38" customFormat="1" ht="12.75" customHeight="1">
      <c r="A69" s="39"/>
      <c r="B69" s="40"/>
      <c r="C69" s="81" t="s">
        <v>54</v>
      </c>
      <c r="D69" s="26" t="s">
        <v>31</v>
      </c>
      <c r="E69" s="25">
        <v>28498</v>
      </c>
      <c r="F69" s="46"/>
      <c r="G69" s="46"/>
      <c r="H69" s="46"/>
      <c r="I69" s="46">
        <v>30000</v>
      </c>
      <c r="J69" s="46"/>
      <c r="K69" s="46">
        <f t="shared" si="36"/>
        <v>58498</v>
      </c>
      <c r="L69" s="46"/>
      <c r="M69" s="46"/>
      <c r="N69" s="46"/>
      <c r="O69" s="46"/>
      <c r="P69" s="46">
        <v>30000</v>
      </c>
      <c r="Q69" s="46"/>
      <c r="R69" s="47">
        <f t="shared" si="38"/>
        <v>88498</v>
      </c>
    </row>
    <row r="70" spans="1:18" s="38" customFormat="1" ht="12.75" customHeight="1">
      <c r="A70" s="39"/>
      <c r="B70" s="40"/>
      <c r="C70" s="81" t="s">
        <v>55</v>
      </c>
      <c r="D70" s="26" t="s">
        <v>23</v>
      </c>
      <c r="E70" s="25"/>
      <c r="F70" s="46"/>
      <c r="G70" s="46"/>
      <c r="H70" s="46">
        <v>9647</v>
      </c>
      <c r="I70" s="46"/>
      <c r="J70" s="46"/>
      <c r="K70" s="46">
        <f t="shared" si="36"/>
        <v>9647</v>
      </c>
      <c r="L70" s="46"/>
      <c r="M70" s="46"/>
      <c r="N70" s="46"/>
      <c r="O70" s="46"/>
      <c r="P70" s="46"/>
      <c r="Q70" s="46"/>
      <c r="R70" s="47">
        <f t="shared" si="38"/>
        <v>9647</v>
      </c>
    </row>
    <row r="71" spans="1:18" s="38" customFormat="1" ht="12.75" customHeight="1">
      <c r="A71" s="39"/>
      <c r="B71" s="40"/>
      <c r="C71" s="61" t="s">
        <v>56</v>
      </c>
      <c r="D71" s="42" t="s">
        <v>31</v>
      </c>
      <c r="E71" s="43">
        <v>5800</v>
      </c>
      <c r="F71" s="44"/>
      <c r="G71" s="44">
        <v>5800</v>
      </c>
      <c r="H71" s="44"/>
      <c r="I71" s="44">
        <v>6000</v>
      </c>
      <c r="J71" s="44">
        <v>5000</v>
      </c>
      <c r="K71" s="44">
        <f t="shared" si="36"/>
        <v>22600</v>
      </c>
      <c r="L71" s="44"/>
      <c r="M71" s="44">
        <v>7000</v>
      </c>
      <c r="N71" s="44"/>
      <c r="O71" s="44">
        <v>4700</v>
      </c>
      <c r="P71" s="44"/>
      <c r="Q71" s="44"/>
      <c r="R71" s="45">
        <f t="shared" si="38"/>
        <v>34300</v>
      </c>
    </row>
    <row r="72" spans="1:18" s="38" customFormat="1" ht="12.75" customHeight="1">
      <c r="A72" s="39"/>
      <c r="B72" s="40"/>
      <c r="C72" s="49" t="s">
        <v>27</v>
      </c>
      <c r="D72" s="50" t="s">
        <v>31</v>
      </c>
      <c r="E72" s="51">
        <f aca="true" t="shared" si="61" ref="E72:J72">SUM(E67,E69,E71)</f>
        <v>34298</v>
      </c>
      <c r="F72" s="52">
        <f t="shared" si="61"/>
        <v>0</v>
      </c>
      <c r="G72" s="52">
        <f t="shared" si="61"/>
        <v>5800</v>
      </c>
      <c r="H72" s="52">
        <f t="shared" si="61"/>
        <v>0</v>
      </c>
      <c r="I72" s="52">
        <f t="shared" si="61"/>
        <v>36000</v>
      </c>
      <c r="J72" s="52">
        <f t="shared" si="61"/>
        <v>49000</v>
      </c>
      <c r="K72" s="52">
        <f t="shared" si="36"/>
        <v>125098</v>
      </c>
      <c r="L72" s="52">
        <f aca="true" t="shared" si="62" ref="L72:Q72">SUM(L67,L69,L71)</f>
        <v>0</v>
      </c>
      <c r="M72" s="52">
        <f t="shared" si="62"/>
        <v>7000</v>
      </c>
      <c r="N72" s="52">
        <f t="shared" si="62"/>
        <v>0</v>
      </c>
      <c r="O72" s="52">
        <f t="shared" si="62"/>
        <v>4700</v>
      </c>
      <c r="P72" s="52">
        <f t="shared" si="62"/>
        <v>30000</v>
      </c>
      <c r="Q72" s="52">
        <f t="shared" si="62"/>
        <v>0</v>
      </c>
      <c r="R72" s="53">
        <f t="shared" si="38"/>
        <v>166798</v>
      </c>
    </row>
    <row r="73" spans="1:18" s="38" customFormat="1" ht="12.75" customHeight="1">
      <c r="A73" s="39"/>
      <c r="B73" s="40"/>
      <c r="C73" s="41"/>
      <c r="D73" s="42" t="s">
        <v>25</v>
      </c>
      <c r="E73" s="43">
        <f aca="true" t="shared" si="63" ref="E73:J73">SUM(E66,E68)</f>
        <v>646</v>
      </c>
      <c r="F73" s="44">
        <f t="shared" si="63"/>
        <v>644</v>
      </c>
      <c r="G73" s="44">
        <f t="shared" si="63"/>
        <v>802</v>
      </c>
      <c r="H73" s="44">
        <f t="shared" si="63"/>
        <v>601</v>
      </c>
      <c r="I73" s="44">
        <f t="shared" si="63"/>
        <v>476</v>
      </c>
      <c r="J73" s="44">
        <f t="shared" si="63"/>
        <v>682</v>
      </c>
      <c r="K73" s="44">
        <f t="shared" si="36"/>
        <v>3851</v>
      </c>
      <c r="L73" s="44">
        <f aca="true" t="shared" si="64" ref="L73:Q73">SUM(L66,L68)</f>
        <v>480</v>
      </c>
      <c r="M73" s="44">
        <f t="shared" si="64"/>
        <v>1204</v>
      </c>
      <c r="N73" s="44">
        <f t="shared" si="64"/>
        <v>1140</v>
      </c>
      <c r="O73" s="44">
        <f t="shared" si="64"/>
        <v>824</v>
      </c>
      <c r="P73" s="44">
        <f t="shared" si="64"/>
        <v>1262</v>
      </c>
      <c r="Q73" s="44">
        <f t="shared" si="64"/>
        <v>1028</v>
      </c>
      <c r="R73" s="45">
        <f t="shared" si="38"/>
        <v>9789</v>
      </c>
    </row>
    <row r="74" spans="1:18" s="38" customFormat="1" ht="12.75" customHeight="1">
      <c r="A74" s="39"/>
      <c r="B74" s="40"/>
      <c r="C74" s="41"/>
      <c r="D74" s="26" t="s">
        <v>23</v>
      </c>
      <c r="E74" s="25">
        <f aca="true" t="shared" si="65" ref="E74:J74">SUM(E70)</f>
        <v>0</v>
      </c>
      <c r="F74" s="46">
        <f t="shared" si="65"/>
        <v>0</v>
      </c>
      <c r="G74" s="46">
        <f t="shared" si="65"/>
        <v>0</v>
      </c>
      <c r="H74" s="46">
        <f t="shared" si="65"/>
        <v>9647</v>
      </c>
      <c r="I74" s="46">
        <f t="shared" si="65"/>
        <v>0</v>
      </c>
      <c r="J74" s="46">
        <f t="shared" si="65"/>
        <v>0</v>
      </c>
      <c r="K74" s="46">
        <f>SUM(E74:J74)</f>
        <v>9647</v>
      </c>
      <c r="L74" s="46">
        <f aca="true" t="shared" si="66" ref="L74:Q74">SUM(L70)</f>
        <v>0</v>
      </c>
      <c r="M74" s="46">
        <f t="shared" si="66"/>
        <v>0</v>
      </c>
      <c r="N74" s="46">
        <f t="shared" si="66"/>
        <v>0</v>
      </c>
      <c r="O74" s="46">
        <f t="shared" si="66"/>
        <v>0</v>
      </c>
      <c r="P74" s="46">
        <f t="shared" si="66"/>
        <v>0</v>
      </c>
      <c r="Q74" s="46">
        <f t="shared" si="66"/>
        <v>0</v>
      </c>
      <c r="R74" s="47">
        <f>SUM(K74:Q74)</f>
        <v>9647</v>
      </c>
    </row>
    <row r="75" spans="1:18" s="38" customFormat="1" ht="12.75" customHeight="1">
      <c r="A75" s="39"/>
      <c r="B75" s="54"/>
      <c r="C75" s="48"/>
      <c r="D75" s="26" t="s">
        <v>26</v>
      </c>
      <c r="E75" s="25">
        <f aca="true" t="shared" si="67" ref="E75:J75">SUM(E72:E74)</f>
        <v>34944</v>
      </c>
      <c r="F75" s="46">
        <f t="shared" si="67"/>
        <v>644</v>
      </c>
      <c r="G75" s="46">
        <f t="shared" si="67"/>
        <v>6602</v>
      </c>
      <c r="H75" s="46">
        <f t="shared" si="67"/>
        <v>10248</v>
      </c>
      <c r="I75" s="46">
        <f t="shared" si="67"/>
        <v>36476</v>
      </c>
      <c r="J75" s="46">
        <f t="shared" si="67"/>
        <v>49682</v>
      </c>
      <c r="K75" s="46">
        <f>SUM(E75:J75)</f>
        <v>138596</v>
      </c>
      <c r="L75" s="46">
        <f aca="true" t="shared" si="68" ref="L75:Q75">SUM(L72:L74)</f>
        <v>480</v>
      </c>
      <c r="M75" s="46">
        <f t="shared" si="68"/>
        <v>8204</v>
      </c>
      <c r="N75" s="46">
        <f t="shared" si="68"/>
        <v>1140</v>
      </c>
      <c r="O75" s="46">
        <f t="shared" si="68"/>
        <v>5524</v>
      </c>
      <c r="P75" s="46">
        <f t="shared" si="68"/>
        <v>31262</v>
      </c>
      <c r="Q75" s="46">
        <f t="shared" si="68"/>
        <v>1028</v>
      </c>
      <c r="R75" s="47">
        <f>SUM(K75:Q75)</f>
        <v>186234</v>
      </c>
    </row>
    <row r="76" spans="1:18" s="38" customFormat="1" ht="12.75" customHeight="1">
      <c r="A76" s="39"/>
      <c r="B76" s="62" t="s">
        <v>17</v>
      </c>
      <c r="C76" s="63"/>
      <c r="D76" s="70" t="s">
        <v>14</v>
      </c>
      <c r="E76" s="71">
        <f aca="true" t="shared" si="69" ref="E76:J78">SUM(E62,E72)</f>
        <v>34298</v>
      </c>
      <c r="F76" s="72">
        <f t="shared" si="69"/>
        <v>0</v>
      </c>
      <c r="G76" s="72">
        <f t="shared" si="69"/>
        <v>5800</v>
      </c>
      <c r="H76" s="72">
        <f t="shared" si="69"/>
        <v>0</v>
      </c>
      <c r="I76" s="72">
        <f t="shared" si="69"/>
        <v>36000</v>
      </c>
      <c r="J76" s="72">
        <f t="shared" si="69"/>
        <v>49000</v>
      </c>
      <c r="K76" s="72">
        <f>SUM(E76:J76)</f>
        <v>125098</v>
      </c>
      <c r="L76" s="72">
        <f aca="true" t="shared" si="70" ref="L76:Q78">SUM(L62,L72)</f>
        <v>15700</v>
      </c>
      <c r="M76" s="72">
        <f t="shared" si="70"/>
        <v>23500</v>
      </c>
      <c r="N76" s="72">
        <f t="shared" si="70"/>
        <v>0</v>
      </c>
      <c r="O76" s="72">
        <f t="shared" si="70"/>
        <v>25856</v>
      </c>
      <c r="P76" s="72">
        <f t="shared" si="70"/>
        <v>30000</v>
      </c>
      <c r="Q76" s="72">
        <f t="shared" si="70"/>
        <v>0</v>
      </c>
      <c r="R76" s="73">
        <f>SUM(K76:Q76)</f>
        <v>220154</v>
      </c>
    </row>
    <row r="77" spans="1:18" s="38" customFormat="1" ht="12.75" customHeight="1">
      <c r="A77" s="39"/>
      <c r="B77" s="68"/>
      <c r="C77" s="69"/>
      <c r="D77" s="70" t="s">
        <v>11</v>
      </c>
      <c r="E77" s="71">
        <f t="shared" si="69"/>
        <v>646</v>
      </c>
      <c r="F77" s="72">
        <f t="shared" si="69"/>
        <v>644</v>
      </c>
      <c r="G77" s="72">
        <f t="shared" si="69"/>
        <v>802</v>
      </c>
      <c r="H77" s="72">
        <f t="shared" si="69"/>
        <v>601</v>
      </c>
      <c r="I77" s="72">
        <f t="shared" si="69"/>
        <v>476</v>
      </c>
      <c r="J77" s="72">
        <f t="shared" si="69"/>
        <v>682</v>
      </c>
      <c r="K77" s="72">
        <f>SUM(E77:J77)</f>
        <v>3851</v>
      </c>
      <c r="L77" s="72">
        <f t="shared" si="70"/>
        <v>480</v>
      </c>
      <c r="M77" s="72">
        <f t="shared" si="70"/>
        <v>1234</v>
      </c>
      <c r="N77" s="72">
        <f t="shared" si="70"/>
        <v>1140</v>
      </c>
      <c r="O77" s="72">
        <f t="shared" si="70"/>
        <v>824</v>
      </c>
      <c r="P77" s="72">
        <f t="shared" si="70"/>
        <v>1262</v>
      </c>
      <c r="Q77" s="72">
        <f t="shared" si="70"/>
        <v>1028</v>
      </c>
      <c r="R77" s="73">
        <f>SUM(K77:Q77)</f>
        <v>9819</v>
      </c>
    </row>
    <row r="78" spans="1:18" s="38" customFormat="1" ht="12.75" customHeight="1">
      <c r="A78" s="39"/>
      <c r="B78" s="68"/>
      <c r="C78" s="69"/>
      <c r="D78" s="74" t="s">
        <v>12</v>
      </c>
      <c r="E78" s="75">
        <f t="shared" si="69"/>
        <v>0</v>
      </c>
      <c r="F78" s="76">
        <f t="shared" si="69"/>
        <v>0</v>
      </c>
      <c r="G78" s="76">
        <f t="shared" si="69"/>
        <v>6000</v>
      </c>
      <c r="H78" s="76">
        <f t="shared" si="69"/>
        <v>9647</v>
      </c>
      <c r="I78" s="76">
        <f t="shared" si="69"/>
        <v>0</v>
      </c>
      <c r="J78" s="76">
        <f t="shared" si="69"/>
        <v>0</v>
      </c>
      <c r="K78" s="76">
        <f>SUM(E78:J78)</f>
        <v>15647</v>
      </c>
      <c r="L78" s="76">
        <f t="shared" si="70"/>
        <v>0</v>
      </c>
      <c r="M78" s="76">
        <f t="shared" si="70"/>
        <v>0</v>
      </c>
      <c r="N78" s="76">
        <f t="shared" si="70"/>
        <v>0</v>
      </c>
      <c r="O78" s="76">
        <f t="shared" si="70"/>
        <v>0</v>
      </c>
      <c r="P78" s="76">
        <f t="shared" si="70"/>
        <v>17800</v>
      </c>
      <c r="Q78" s="76">
        <f t="shared" si="70"/>
        <v>39677</v>
      </c>
      <c r="R78" s="77">
        <f>SUM(K78:Q78)</f>
        <v>73124</v>
      </c>
    </row>
    <row r="79" spans="1:18" s="38" customFormat="1" ht="12.75" customHeight="1">
      <c r="A79" s="78"/>
      <c r="B79" s="79"/>
      <c r="C79" s="80"/>
      <c r="D79" s="74" t="s">
        <v>9</v>
      </c>
      <c r="E79" s="75">
        <f aca="true" t="shared" si="71" ref="E79:J79">SUM(E76:E78)</f>
        <v>34944</v>
      </c>
      <c r="F79" s="76">
        <f t="shared" si="71"/>
        <v>644</v>
      </c>
      <c r="G79" s="76">
        <f t="shared" si="71"/>
        <v>12602</v>
      </c>
      <c r="H79" s="76">
        <f t="shared" si="71"/>
        <v>10248</v>
      </c>
      <c r="I79" s="76">
        <f t="shared" si="71"/>
        <v>36476</v>
      </c>
      <c r="J79" s="76">
        <f t="shared" si="71"/>
        <v>49682</v>
      </c>
      <c r="K79" s="76">
        <f>SUM(E79:J79)</f>
        <v>144596</v>
      </c>
      <c r="L79" s="76">
        <f aca="true" t="shared" si="72" ref="L79:Q79">SUM(L76:L78)</f>
        <v>16180</v>
      </c>
      <c r="M79" s="76">
        <f t="shared" si="72"/>
        <v>24734</v>
      </c>
      <c r="N79" s="76">
        <f t="shared" si="72"/>
        <v>1140</v>
      </c>
      <c r="O79" s="76">
        <f t="shared" si="72"/>
        <v>26680</v>
      </c>
      <c r="P79" s="76">
        <f t="shared" si="72"/>
        <v>49062</v>
      </c>
      <c r="Q79" s="76">
        <f t="shared" si="72"/>
        <v>40705</v>
      </c>
      <c r="R79" s="77">
        <f>SUM(K79:Q79)</f>
        <v>303097</v>
      </c>
    </row>
    <row r="80" spans="1:18" s="38" customFormat="1" ht="12.75" customHeight="1">
      <c r="A80" s="93" t="s">
        <v>18</v>
      </c>
      <c r="B80" s="94"/>
      <c r="C80" s="63"/>
      <c r="D80" s="70" t="s">
        <v>14</v>
      </c>
      <c r="E80" s="71">
        <f aca="true" t="shared" si="73" ref="E80:J80">SUM(E23,E49,E76)</f>
        <v>89298</v>
      </c>
      <c r="F80" s="72">
        <f t="shared" si="73"/>
        <v>0</v>
      </c>
      <c r="G80" s="72">
        <f t="shared" si="73"/>
        <v>31315</v>
      </c>
      <c r="H80" s="72">
        <f t="shared" si="73"/>
        <v>23100</v>
      </c>
      <c r="I80" s="72">
        <f t="shared" si="73"/>
        <v>132200</v>
      </c>
      <c r="J80" s="72">
        <f t="shared" si="73"/>
        <v>180000</v>
      </c>
      <c r="K80" s="72">
        <f>SUM(E80:J80)</f>
        <v>455913</v>
      </c>
      <c r="L80" s="72">
        <f aca="true" t="shared" si="74" ref="L80:Q80">SUM(L23,L49,L76)</f>
        <v>59350</v>
      </c>
      <c r="M80" s="72">
        <f t="shared" si="74"/>
        <v>111000</v>
      </c>
      <c r="N80" s="72">
        <f t="shared" si="74"/>
        <v>26400</v>
      </c>
      <c r="O80" s="72">
        <f t="shared" si="74"/>
        <v>108656</v>
      </c>
      <c r="P80" s="72">
        <f t="shared" si="74"/>
        <v>91900</v>
      </c>
      <c r="Q80" s="72">
        <f t="shared" si="74"/>
        <v>87100</v>
      </c>
      <c r="R80" s="73">
        <f>SUM(K80:Q80)</f>
        <v>940319</v>
      </c>
    </row>
    <row r="81" spans="1:18" s="38" customFormat="1" ht="12.75" customHeight="1">
      <c r="A81" s="95"/>
      <c r="B81" s="96"/>
      <c r="C81" s="69"/>
      <c r="D81" s="70" t="s">
        <v>11</v>
      </c>
      <c r="E81" s="71">
        <f aca="true" t="shared" si="75" ref="E81:J81">SUM(E24,E56,E77)</f>
        <v>646</v>
      </c>
      <c r="F81" s="72">
        <f t="shared" si="75"/>
        <v>1014</v>
      </c>
      <c r="G81" s="72">
        <f t="shared" si="75"/>
        <v>1652</v>
      </c>
      <c r="H81" s="72">
        <f t="shared" si="75"/>
        <v>601</v>
      </c>
      <c r="I81" s="72">
        <f t="shared" si="75"/>
        <v>476</v>
      </c>
      <c r="J81" s="72">
        <f t="shared" si="75"/>
        <v>1762</v>
      </c>
      <c r="K81" s="72">
        <f>SUM(E81:J81)</f>
        <v>6151</v>
      </c>
      <c r="L81" s="72">
        <f aca="true" t="shared" si="76" ref="L81:Q81">SUM(L24,L56,L77)</f>
        <v>830</v>
      </c>
      <c r="M81" s="72">
        <f t="shared" si="76"/>
        <v>1234</v>
      </c>
      <c r="N81" s="72">
        <f t="shared" si="76"/>
        <v>1520</v>
      </c>
      <c r="O81" s="72">
        <f t="shared" si="76"/>
        <v>924</v>
      </c>
      <c r="P81" s="72">
        <f t="shared" si="76"/>
        <v>1892</v>
      </c>
      <c r="Q81" s="72">
        <f t="shared" si="76"/>
        <v>1628</v>
      </c>
      <c r="R81" s="73">
        <f>SUM(K81:Q81)</f>
        <v>14179</v>
      </c>
    </row>
    <row r="82" spans="1:18" s="38" customFormat="1" ht="12.75" customHeight="1">
      <c r="A82" s="95"/>
      <c r="B82" s="96"/>
      <c r="C82" s="69"/>
      <c r="D82" s="74" t="s">
        <v>12</v>
      </c>
      <c r="E82" s="75">
        <f aca="true" t="shared" si="77" ref="E82:J82">SUM(E25,E50,E57,E78)</f>
        <v>284881</v>
      </c>
      <c r="F82" s="76">
        <f t="shared" si="77"/>
        <v>317299</v>
      </c>
      <c r="G82" s="76">
        <f t="shared" si="77"/>
        <v>342960</v>
      </c>
      <c r="H82" s="76">
        <f t="shared" si="77"/>
        <v>405043</v>
      </c>
      <c r="I82" s="76">
        <f t="shared" si="77"/>
        <v>295816</v>
      </c>
      <c r="J82" s="76">
        <f t="shared" si="77"/>
        <v>314231</v>
      </c>
      <c r="K82" s="76">
        <f>SUM(E82:J82)</f>
        <v>1960230</v>
      </c>
      <c r="L82" s="76">
        <f aca="true" t="shared" si="78" ref="L82:Q82">SUM(L25,L50,L57,L78)</f>
        <v>274311</v>
      </c>
      <c r="M82" s="76">
        <f t="shared" si="78"/>
        <v>330599</v>
      </c>
      <c r="N82" s="76">
        <f t="shared" si="78"/>
        <v>264202</v>
      </c>
      <c r="O82" s="76">
        <f t="shared" si="78"/>
        <v>407732</v>
      </c>
      <c r="P82" s="76">
        <f t="shared" si="78"/>
        <v>277678</v>
      </c>
      <c r="Q82" s="76">
        <f t="shared" si="78"/>
        <v>416529</v>
      </c>
      <c r="R82" s="77">
        <f>SUM(K82:Q82)</f>
        <v>3931281</v>
      </c>
    </row>
    <row r="83" spans="1:18" s="38" customFormat="1" ht="12.75" customHeight="1" thickBot="1">
      <c r="A83" s="97"/>
      <c r="B83" s="98"/>
      <c r="C83" s="99"/>
      <c r="D83" s="100" t="s">
        <v>9</v>
      </c>
      <c r="E83" s="101">
        <f aca="true" t="shared" si="79" ref="E83:J83">SUM(E80:E82)</f>
        <v>374825</v>
      </c>
      <c r="F83" s="102">
        <f t="shared" si="79"/>
        <v>318313</v>
      </c>
      <c r="G83" s="102">
        <f t="shared" si="79"/>
        <v>375927</v>
      </c>
      <c r="H83" s="102">
        <f t="shared" si="79"/>
        <v>428744</v>
      </c>
      <c r="I83" s="102">
        <f t="shared" si="79"/>
        <v>428492</v>
      </c>
      <c r="J83" s="102">
        <f t="shared" si="79"/>
        <v>495993</v>
      </c>
      <c r="K83" s="102">
        <f>SUM(E83:J83)</f>
        <v>2422294</v>
      </c>
      <c r="L83" s="102">
        <f aca="true" t="shared" si="80" ref="L83:Q83">SUM(L80:L82)</f>
        <v>334491</v>
      </c>
      <c r="M83" s="102">
        <f t="shared" si="80"/>
        <v>442833</v>
      </c>
      <c r="N83" s="102">
        <f t="shared" si="80"/>
        <v>292122</v>
      </c>
      <c r="O83" s="102">
        <f t="shared" si="80"/>
        <v>517312</v>
      </c>
      <c r="P83" s="102">
        <f t="shared" si="80"/>
        <v>371470</v>
      </c>
      <c r="Q83" s="102">
        <f t="shared" si="80"/>
        <v>505257</v>
      </c>
      <c r="R83" s="103">
        <f>SUM(K83:Q83)</f>
        <v>4885779</v>
      </c>
    </row>
    <row r="84" s="38" customFormat="1" ht="12">
      <c r="D84" s="104"/>
    </row>
    <row r="85" s="38" customFormat="1" ht="12">
      <c r="D85" s="104"/>
    </row>
    <row r="86" s="38" customFormat="1" ht="12"/>
    <row r="87" s="38" customFormat="1" ht="12"/>
  </sheetData>
  <mergeCells count="27">
    <mergeCell ref="A6:A26"/>
    <mergeCell ref="B6:B12"/>
    <mergeCell ref="C10:C12"/>
    <mergeCell ref="B13:B22"/>
    <mergeCell ref="C15:C17"/>
    <mergeCell ref="C19:C22"/>
    <mergeCell ref="B23:C26"/>
    <mergeCell ref="C7:C9"/>
    <mergeCell ref="A27:A51"/>
    <mergeCell ref="B27:B33"/>
    <mergeCell ref="B34:B42"/>
    <mergeCell ref="B43:B48"/>
    <mergeCell ref="B56:D56"/>
    <mergeCell ref="B76:C79"/>
    <mergeCell ref="A80:C83"/>
    <mergeCell ref="A58:A79"/>
    <mergeCell ref="B58:B65"/>
    <mergeCell ref="C58:C60"/>
    <mergeCell ref="C62:C65"/>
    <mergeCell ref="B66:B75"/>
    <mergeCell ref="C72:C75"/>
    <mergeCell ref="A52:A56"/>
    <mergeCell ref="C31:C33"/>
    <mergeCell ref="C40:C42"/>
    <mergeCell ref="B52:B55"/>
    <mergeCell ref="C46:C48"/>
    <mergeCell ref="B49:C51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2001-10-29T02:46:35Z</dcterms:created>
  <dcterms:modified xsi:type="dcterms:W3CDTF">2001-10-29T02:47:17Z</dcterms:modified>
  <cp:category/>
  <cp:version/>
  <cp:contentType/>
  <cp:contentStatus/>
</cp:coreProperties>
</file>