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55" windowHeight="7485" tabRatio="798" activeTab="3"/>
  </bookViews>
  <sheets>
    <sheet name="1OUTLINE OF INDUSTRY(2003)" sheetId="1" r:id="rId1"/>
    <sheet name="2-3Supply &amp; Demand" sheetId="2" r:id="rId2"/>
    <sheet name="4Trade&amp;Transportation" sheetId="3" r:id="rId3"/>
    <sheet name="5members company" sheetId="4" r:id="rId4"/>
  </sheets>
  <definedNames>
    <definedName name="_xlnm.Print_Area" localSheetId="0">'1OUTLINE OF INDUSTRY(2003)'!$A$1:$E$36</definedName>
    <definedName name="_xlnm.Print_Area" localSheetId="1">'2-3Supply &amp; Demand'!$A$1:$AC$43</definedName>
    <definedName name="_xlnm.Print_Area" localSheetId="2">'4Trade&amp;Transportation'!$A$1:$J$41</definedName>
    <definedName name="_xlnm.Print_Area" localSheetId="3">'5members company'!$A$1:$L$51</definedName>
  </definedNames>
  <calcPr fullCalcOnLoad="1"/>
</workbook>
</file>

<file path=xl/sharedStrings.xml><?xml version="1.0" encoding="utf-8"?>
<sst xmlns="http://schemas.openxmlformats.org/spreadsheetml/2006/main" count="221" uniqueCount="188">
  <si>
    <t>OUTLINE   OF   INDUSTRY</t>
  </si>
  <si>
    <t xml:space="preserve"> No. of Companies</t>
  </si>
  <si>
    <t xml:space="preserve"> No. of Kiln Plants</t>
  </si>
  <si>
    <t xml:space="preserve"> No. of Grinding Plants</t>
  </si>
  <si>
    <t xml:space="preserve"> No. of Kilns</t>
  </si>
  <si>
    <t xml:space="preserve"> Capital (Million Won)</t>
  </si>
  <si>
    <t xml:space="preserve"> No. OF Employees</t>
  </si>
  <si>
    <t xml:space="preserve"> Terminal Capacity (1,000t)</t>
  </si>
  <si>
    <t>Company</t>
  </si>
  <si>
    <t>Established</t>
  </si>
  <si>
    <t>Capital</t>
  </si>
  <si>
    <t>Sales</t>
  </si>
  <si>
    <t>No. of Employees</t>
  </si>
  <si>
    <t>1957. 6</t>
  </si>
  <si>
    <t>1962. 5</t>
  </si>
  <si>
    <t>1963. 9</t>
  </si>
  <si>
    <t>1957. 4</t>
  </si>
  <si>
    <t>1967. 3</t>
  </si>
  <si>
    <t>1978. 1</t>
  </si>
  <si>
    <t>1976. 2</t>
  </si>
  <si>
    <t>1996. 6</t>
  </si>
  <si>
    <t>Consumption Growth Rate(%)</t>
  </si>
  <si>
    <t>Construction Growth Rate(%)</t>
  </si>
  <si>
    <t xml:space="preserve"> TOTAL</t>
  </si>
  <si>
    <t>1964. 1</t>
  </si>
  <si>
    <t>SUPPLY    &amp;    DEMAND</t>
  </si>
  <si>
    <t>BULK    RATIO</t>
  </si>
  <si>
    <t>DEMAND    BY    SECTOR</t>
  </si>
  <si>
    <t>CEMENT      PRODUCTION      BY      TYPE</t>
  </si>
  <si>
    <t>YEAR</t>
  </si>
  <si>
    <t>BULK</t>
  </si>
  <si>
    <t>BAG</t>
  </si>
  <si>
    <t>CIVIL</t>
  </si>
  <si>
    <t>PUBLIC</t>
  </si>
  <si>
    <t>Cement</t>
  </si>
  <si>
    <t>Domestic</t>
  </si>
  <si>
    <t>Per</t>
  </si>
  <si>
    <t>Year</t>
  </si>
  <si>
    <t>Production*</t>
  </si>
  <si>
    <t>Import</t>
  </si>
  <si>
    <t>Consumption</t>
  </si>
  <si>
    <t>Capita</t>
  </si>
  <si>
    <t>%</t>
  </si>
  <si>
    <t>Export</t>
  </si>
  <si>
    <t>Total</t>
  </si>
  <si>
    <t>(kg)</t>
  </si>
  <si>
    <t>(1,000t)</t>
  </si>
  <si>
    <t>Blended Cement</t>
  </si>
  <si>
    <t>Portland Cement</t>
  </si>
  <si>
    <t>Ordinary</t>
  </si>
  <si>
    <t>Moderate Heat</t>
  </si>
  <si>
    <t>Portland</t>
  </si>
  <si>
    <t>High Early Strength</t>
  </si>
  <si>
    <t>Sulphate Resisting</t>
  </si>
  <si>
    <t xml:space="preserve"> * Exported clinker not included.    Export and Import include clinker.      </t>
  </si>
  <si>
    <t>Super High Early Strength</t>
  </si>
  <si>
    <t xml:space="preserve">    Percentage denotes comparative changes with the previous year.</t>
  </si>
  <si>
    <t>Blast Furnace Slag</t>
  </si>
  <si>
    <t>Blended</t>
  </si>
  <si>
    <t>Other</t>
  </si>
  <si>
    <t>CEMENT     PRODUCTION     BY     COMPANY</t>
  </si>
  <si>
    <t>TOTAL</t>
  </si>
  <si>
    <t>Tong Yang</t>
  </si>
  <si>
    <t>Ssangyong</t>
  </si>
  <si>
    <t>Hanil</t>
  </si>
  <si>
    <t>Hyundai</t>
  </si>
  <si>
    <t>Asia</t>
  </si>
  <si>
    <t>Sung Shin</t>
  </si>
  <si>
    <t>Daehan</t>
  </si>
  <si>
    <t>-</t>
  </si>
  <si>
    <t>OPC</t>
  </si>
  <si>
    <t>BFS</t>
  </si>
  <si>
    <t xml:space="preserve">Other </t>
  </si>
  <si>
    <t>TRADE   &amp;   TRANSPORTATION</t>
  </si>
  <si>
    <t xml:space="preserve">             (1980    ~     1999)</t>
  </si>
  <si>
    <t>Bagged Cement</t>
  </si>
  <si>
    <t xml:space="preserve">   (CLINKER    INCLUDED)</t>
  </si>
  <si>
    <t>EXPORT</t>
  </si>
  <si>
    <t>IMPORT</t>
  </si>
  <si>
    <t>DESTINATIOIN</t>
  </si>
  <si>
    <t>QUANTITY</t>
  </si>
  <si>
    <t>ORIGIN</t>
  </si>
  <si>
    <t>Clinker</t>
  </si>
  <si>
    <t>TRANSPORTATION</t>
  </si>
  <si>
    <t>Train</t>
  </si>
  <si>
    <t>Truck</t>
  </si>
  <si>
    <t>Vessel</t>
  </si>
  <si>
    <t>On the primary stage.  Exports included.</t>
  </si>
  <si>
    <t>Korea</t>
  </si>
  <si>
    <t xml:space="preserve">Lafarge </t>
  </si>
  <si>
    <t xml:space="preserve">        Asia</t>
  </si>
  <si>
    <t xml:space="preserve">        Korea</t>
  </si>
  <si>
    <t xml:space="preserve">                   (Million Won)</t>
  </si>
  <si>
    <t xml:space="preserve">   KOREA  CEMENT  INDUSTRIAL  ASSOCIATION</t>
  </si>
  <si>
    <t xml:space="preserve">   UNION CORPORATION</t>
  </si>
  <si>
    <t xml:space="preserve">   Tel:82-2-538-8235 ~ 7      Fax:82-2-538-8229      http://www.cement.or.kr</t>
  </si>
  <si>
    <t xml:space="preserve">        Tong Yang</t>
  </si>
  <si>
    <t xml:space="preserve">        Ssangyong</t>
  </si>
  <si>
    <t xml:space="preserve">        Hanil</t>
  </si>
  <si>
    <t xml:space="preserve">        Hyundai</t>
  </si>
  <si>
    <t xml:space="preserve">        Sung Shin</t>
  </si>
  <si>
    <t xml:space="preserve">        Lafarge Halla</t>
  </si>
  <si>
    <t xml:space="preserve">        Han Kook</t>
  </si>
  <si>
    <t xml:space="preserve">        Daehan</t>
  </si>
  <si>
    <t xml:space="preserve">        Union*</t>
  </si>
  <si>
    <t xml:space="preserve"> Cement Production (1,000t) *</t>
  </si>
  <si>
    <t>* White cement not included.</t>
  </si>
  <si>
    <t>00</t>
  </si>
  <si>
    <t>Halla</t>
  </si>
  <si>
    <t>MEMBER   COMPANIES</t>
  </si>
  <si>
    <t xml:space="preserve">     Head Office: 50, Sokong-Dong, Chung-Gu, Seoul 100-070</t>
  </si>
  <si>
    <t xml:space="preserve">   SSANGYONG  CEMENT  INDUSTRIAL  CO.,  LTD.</t>
  </si>
  <si>
    <t xml:space="preserve">     Tel:82-2-2270-5114     Fax:82-2-2275-7040     http://www.ssangyong.co.kr</t>
  </si>
  <si>
    <t xml:space="preserve">     Head office:832-2, Yoksam-Dong, Kangnam-Gu, Seoul 135-750</t>
  </si>
  <si>
    <t xml:space="preserve">     Tel:82-2-531-7000     Fax:82-2-531-7115      http://www.hanilcement.co.kr</t>
  </si>
  <si>
    <t xml:space="preserve">   HYUNDAI  CEMENT  CO.,  LTD.</t>
  </si>
  <si>
    <t xml:space="preserve">     Tel:82-2-520-2114     Fax:82-2-520-2117~9     http://www.hdcement.co.kr</t>
  </si>
  <si>
    <t xml:space="preserve">     Tel:82-2-527-6400     Fax:82-2-527-6532     http://www.asiacement.co.kr</t>
  </si>
  <si>
    <t xml:space="preserve">     Head Office:194-27, Insa-Dong, Jongro-Gu, Seoul 110-778</t>
  </si>
  <si>
    <t xml:space="preserve">     Tel:82-2-735-8801     Fax:82-2-739-8042     http://www.sungshincement.co.kr</t>
  </si>
  <si>
    <t xml:space="preserve">   KOREA CEMENT MANUFACTURING CO., LTD.</t>
  </si>
  <si>
    <t xml:space="preserve">   LAFARGE  HALLA CEMENT CORPORATION</t>
  </si>
  <si>
    <t xml:space="preserve">   HAN KOOK CEMENT CO., LTD.</t>
  </si>
  <si>
    <t xml:space="preserve">     Head Office:699-2 Jung Heung-Dong, Buk-Gu, Kwangju-Si 500-724</t>
  </si>
  <si>
    <t xml:space="preserve">     Tel:82-62-519-1600     Fax:82-62-527-1734     http://www.hkcement.co.kr</t>
  </si>
  <si>
    <t xml:space="preserve">Exported clinker excluded.  </t>
  </si>
  <si>
    <t xml:space="preserve">      Construction Growth rate</t>
  </si>
  <si>
    <t>PRODUCTION, SALES &amp; CONSUMPTION</t>
  </si>
  <si>
    <t>CEMENT  PRODUCTION  BY  TYPE</t>
  </si>
  <si>
    <t>107(178)</t>
  </si>
  <si>
    <t xml:space="preserve"> No. of Distribution Terminals(Silos)</t>
  </si>
  <si>
    <t xml:space="preserve"> Domestic Consumption (1,000t) *</t>
  </si>
  <si>
    <t>01</t>
  </si>
  <si>
    <t>02</t>
  </si>
  <si>
    <t>00</t>
  </si>
  <si>
    <t>00</t>
  </si>
  <si>
    <t>01</t>
  </si>
  <si>
    <t>01</t>
  </si>
  <si>
    <t>02</t>
  </si>
  <si>
    <t>02</t>
  </si>
  <si>
    <t>00</t>
  </si>
  <si>
    <t>01</t>
  </si>
  <si>
    <t>02</t>
  </si>
  <si>
    <t>00</t>
  </si>
  <si>
    <t>01</t>
  </si>
  <si>
    <t>02</t>
  </si>
  <si>
    <t>00</t>
  </si>
  <si>
    <t>01</t>
  </si>
  <si>
    <t>02</t>
  </si>
  <si>
    <t>JAPAN</t>
  </si>
  <si>
    <t>CHINA</t>
  </si>
  <si>
    <t>VIETNAM</t>
  </si>
  <si>
    <t>BANGLADESH</t>
  </si>
  <si>
    <t>U.S.A</t>
  </si>
  <si>
    <t>BENIN</t>
  </si>
  <si>
    <t>LIBERIA</t>
  </si>
  <si>
    <t>IVORY COAST</t>
  </si>
  <si>
    <t>GHANA</t>
  </si>
  <si>
    <t>CAMEROON</t>
  </si>
  <si>
    <t>OTHERS</t>
  </si>
  <si>
    <t>크링카</t>
  </si>
  <si>
    <t>시멘트</t>
  </si>
  <si>
    <t>합계</t>
  </si>
  <si>
    <t xml:space="preserve">                 EXPORT   BY   TYPE</t>
  </si>
  <si>
    <t xml:space="preserve"> (1998    ~     2002)</t>
  </si>
  <si>
    <t xml:space="preserve">     Tel:82-2-3770-3000     Fax:82-2-3770-3305           http://www.tycement.com</t>
  </si>
  <si>
    <t xml:space="preserve">   TONG YANG  CEMENT  CORPORATION</t>
  </si>
  <si>
    <t xml:space="preserve">   HANIL  CEMENT  CO.,  LTD.</t>
  </si>
  <si>
    <t xml:space="preserve">   ASIA  CEMENT  CO.,  LTD.</t>
  </si>
  <si>
    <t xml:space="preserve">   SUNG SHIN CEMENT CO., LTD.</t>
  </si>
  <si>
    <t xml:space="preserve">     Head office:23-8, Yoido-Dong, Youngdungpo-Gu, Seoul 150-707 </t>
  </si>
  <si>
    <t xml:space="preserve">     Head office:24-1, 2Ga, Jeo-Dong, Jung-Gu, Seoul 100-748</t>
  </si>
  <si>
    <t xml:space="preserve">     Head office:1424-2, Sucho-Dong, Sucho-Gu, Seoul 135-070</t>
  </si>
  <si>
    <t xml:space="preserve">     Head office:P.O.Box 1689 Asia Tower 726, Yoksam-Dong, Kangnam-Gu, Seoul 135-719</t>
  </si>
  <si>
    <t xml:space="preserve">     Head Office:Koryo BLDG, 2-3, Sinan-Dong,Puk-Gu, Kwangju-Si  500-060</t>
  </si>
  <si>
    <t xml:space="preserve">     Head Office:280-1, Sanke-Ri, Okke-Myun, Kangnung-si, Kangwon-Do 210-834</t>
  </si>
  <si>
    <t xml:space="preserve">     Tel:82-33-534-1000     Fax:82-33-534-0716     http://www.lafargehalla.com</t>
  </si>
  <si>
    <t xml:space="preserve">     Tel:82-2-757-3801      Fax:82-2-757-3807 ~ 8     http://www.union21.co.kr</t>
  </si>
  <si>
    <t xml:space="preserve">   DAEHAN CEMENT CO.</t>
  </si>
  <si>
    <t xml:space="preserve">     Head Office:#1657-14, Taein-Dong, Gwangyang-City, Jeonnam, Korea  545-885</t>
  </si>
  <si>
    <t xml:space="preserve">     Tel:82-61-792-6221     Fax:82-61-792-6397</t>
  </si>
  <si>
    <t xml:space="preserve">   16th Fl. Samil Plaza BLDG, 837-26, Yoksam-1Dong, Kangnam-Gu, Seoul, Korea 135-768</t>
  </si>
  <si>
    <r>
      <t xml:space="preserve">     Tel:82-62-519-1300     Fax:82-62-527-0396    </t>
    </r>
    <r>
      <rPr>
        <sz val="12"/>
        <color indexed="10"/>
        <rFont val="Arial"/>
        <family val="2"/>
      </rPr>
      <t xml:space="preserve"> http://www.krcement.co.kr</t>
    </r>
  </si>
  <si>
    <r>
      <t>SCALE  OF  INDUSTRY (</t>
    </r>
    <r>
      <rPr>
        <b/>
        <sz val="20"/>
        <color indexed="10"/>
        <rFont val="Arial"/>
        <family val="2"/>
      </rPr>
      <t>2002</t>
    </r>
    <r>
      <rPr>
        <b/>
        <sz val="20"/>
        <rFont val="Arial"/>
        <family val="2"/>
      </rPr>
      <t>)              Cement Consumption Growth &amp;</t>
    </r>
  </si>
  <si>
    <r>
      <t>STATUS   OF   COMPANIES (</t>
    </r>
    <r>
      <rPr>
        <b/>
        <sz val="20"/>
        <color indexed="10"/>
        <rFont val="Arial"/>
        <family val="2"/>
      </rPr>
      <t>2002</t>
    </r>
    <r>
      <rPr>
        <b/>
        <sz val="20"/>
        <rFont val="Arial"/>
        <family val="2"/>
      </rPr>
      <t>)</t>
    </r>
  </si>
  <si>
    <t xml:space="preserve">* White cement.       </t>
  </si>
  <si>
    <r>
      <t xml:space="preserve">EXPORT   &amp;   IMPORT . </t>
    </r>
    <r>
      <rPr>
        <sz val="20"/>
        <color indexed="10"/>
        <rFont val="Arial"/>
        <family val="2"/>
      </rPr>
      <t>2002</t>
    </r>
  </si>
  <si>
    <t>Han Kook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</si>
</sst>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.0"/>
    <numFmt numFmtId="185" formatCode="#,"/>
    <numFmt numFmtId="186" formatCode="#,###,"/>
    <numFmt numFmtId="187" formatCode="0.0%"/>
    <numFmt numFmtId="188" formatCode="0.0"/>
  </numFmts>
  <fonts count="47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바탕체"/>
      <family val="1"/>
    </font>
    <font>
      <sz val="9"/>
      <name val="바탕체"/>
      <family val="1"/>
    </font>
    <font>
      <sz val="8"/>
      <name val="바탕체"/>
      <family val="1"/>
    </font>
    <font>
      <sz val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9"/>
      <name val="Arial"/>
      <family val="2"/>
    </font>
    <font>
      <sz val="17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0"/>
      <name val="돋움체"/>
      <family val="3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1.75"/>
      <name val="돋움"/>
      <family val="3"/>
    </font>
    <font>
      <sz val="11"/>
      <name val="돋움"/>
      <family val="3"/>
    </font>
    <font>
      <sz val="5.25"/>
      <name val="돋움"/>
      <family val="3"/>
    </font>
    <font>
      <sz val="5.5"/>
      <name val="돋움"/>
      <family val="3"/>
    </font>
    <font>
      <b/>
      <sz val="13.75"/>
      <name val="돋움"/>
      <family val="3"/>
    </font>
    <font>
      <sz val="18"/>
      <name val="Arial"/>
      <family val="2"/>
    </font>
    <font>
      <sz val="9.5"/>
      <name val="돋움"/>
      <family val="3"/>
    </font>
    <font>
      <b/>
      <sz val="22"/>
      <name val="Arial"/>
      <family val="2"/>
    </font>
    <font>
      <sz val="8.5"/>
      <name val="돋움"/>
      <family val="3"/>
    </font>
    <font>
      <b/>
      <sz val="16"/>
      <name val="Arial"/>
      <family val="2"/>
    </font>
    <font>
      <sz val="14"/>
      <color indexed="10"/>
      <name val="Arial"/>
      <family val="2"/>
    </font>
    <font>
      <sz val="13"/>
      <name val="굴림체"/>
      <family val="3"/>
    </font>
    <font>
      <b/>
      <sz val="13"/>
      <name val="굴림체"/>
      <family val="3"/>
    </font>
    <font>
      <sz val="14"/>
      <name val="굴림체"/>
      <family val="3"/>
    </font>
    <font>
      <sz val="12"/>
      <name val="굴림체"/>
      <family val="3"/>
    </font>
    <font>
      <sz val="13"/>
      <name val="돋움"/>
      <family val="3"/>
    </font>
    <font>
      <sz val="13"/>
      <name val="바탕체"/>
      <family val="1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188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17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3" fillId="3" borderId="3" xfId="0" applyFont="1" applyFill="1" applyBorder="1" applyAlignment="1">
      <alignment horizontal="centerContinuous"/>
    </xf>
    <xf numFmtId="0" fontId="13" fillId="3" borderId="4" xfId="0" applyFont="1" applyFill="1" applyBorder="1" applyAlignment="1">
      <alignment horizontal="centerContinuous"/>
    </xf>
    <xf numFmtId="0" fontId="13" fillId="3" borderId="3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3" fillId="3" borderId="5" xfId="0" applyFont="1" applyFill="1" applyBorder="1" applyAlignment="1">
      <alignment horizontal="centerContinuous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Continuous"/>
    </xf>
    <xf numFmtId="0" fontId="13" fillId="3" borderId="7" xfId="0" applyFont="1" applyFill="1" applyBorder="1" applyAlignment="1">
      <alignment horizontal="centerContinuous"/>
    </xf>
    <xf numFmtId="0" fontId="13" fillId="3" borderId="0" xfId="0" applyFont="1" applyFill="1" applyAlignment="1">
      <alignment horizontal="centerContinuous"/>
    </xf>
    <xf numFmtId="0" fontId="13" fillId="3" borderId="6" xfId="0" applyFont="1" applyFill="1" applyBorder="1" applyAlignment="1">
      <alignment horizontal="center"/>
    </xf>
    <xf numFmtId="184" fontId="9" fillId="0" borderId="0" xfId="0" applyNumberFormat="1" applyFont="1" applyAlignment="1">
      <alignment horizontal="center"/>
    </xf>
    <xf numFmtId="0" fontId="13" fillId="3" borderId="8" xfId="0" applyFont="1" applyFill="1" applyBorder="1" applyAlignment="1">
      <alignment horizontal="centerContinuous"/>
    </xf>
    <xf numFmtId="0" fontId="13" fillId="3" borderId="9" xfId="0" applyFont="1" applyFill="1" applyBorder="1" applyAlignment="1">
      <alignment horizontal="centerContinuous"/>
    </xf>
    <xf numFmtId="0" fontId="13" fillId="3" borderId="10" xfId="0" applyFont="1" applyFill="1" applyBorder="1" applyAlignment="1">
      <alignment horizontal="centerContinuous"/>
    </xf>
    <xf numFmtId="0" fontId="13" fillId="3" borderId="11" xfId="0" applyFont="1" applyFill="1" applyBorder="1" applyAlignment="1">
      <alignment/>
    </xf>
    <xf numFmtId="0" fontId="13" fillId="4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3" borderId="1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3" borderId="4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right"/>
    </xf>
    <xf numFmtId="0" fontId="13" fillId="3" borderId="22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3" fillId="0" borderId="2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7" xfId="0" applyNumberFormat="1" applyFont="1" applyFill="1" applyBorder="1" applyAlignment="1">
      <alignment horizontal="centerContinuous" vertical="center"/>
    </xf>
    <xf numFmtId="3" fontId="13" fillId="0" borderId="28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4" borderId="29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3" borderId="5" xfId="0" applyFont="1" applyFill="1" applyBorder="1" applyAlignment="1">
      <alignment horizontal="center"/>
    </xf>
    <xf numFmtId="184" fontId="13" fillId="0" borderId="0" xfId="0" applyNumberFormat="1" applyFont="1" applyAlignment="1">
      <alignment/>
    </xf>
    <xf numFmtId="0" fontId="13" fillId="4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5" borderId="0" xfId="0" applyFont="1" applyFill="1" applyAlignment="1">
      <alignment/>
    </xf>
    <xf numFmtId="0" fontId="32" fillId="0" borderId="0" xfId="0" applyFont="1" applyAlignment="1">
      <alignment horizontal="left"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4" borderId="31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/>
    </xf>
    <xf numFmtId="0" fontId="16" fillId="4" borderId="32" xfId="0" applyFont="1" applyFill="1" applyBorder="1" applyAlignment="1">
      <alignment vertical="center"/>
    </xf>
    <xf numFmtId="3" fontId="12" fillId="0" borderId="33" xfId="0" applyNumberFormat="1" applyFont="1" applyBorder="1" applyAlignment="1">
      <alignment horizontal="left" vertical="center"/>
    </xf>
    <xf numFmtId="3" fontId="12" fillId="0" borderId="26" xfId="0" applyNumberFormat="1" applyFont="1" applyBorder="1" applyAlignment="1">
      <alignment horizontal="left" vertical="center"/>
    </xf>
    <xf numFmtId="3" fontId="12" fillId="0" borderId="28" xfId="0" applyNumberFormat="1" applyFont="1" applyBorder="1" applyAlignment="1">
      <alignment horizontal="left" vertical="center"/>
    </xf>
    <xf numFmtId="0" fontId="16" fillId="4" borderId="34" xfId="0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4" borderId="35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center" vertical="center"/>
    </xf>
    <xf numFmtId="3" fontId="12" fillId="4" borderId="22" xfId="0" applyNumberFormat="1" applyFont="1" applyFill="1" applyBorder="1" applyAlignment="1">
      <alignment horizontal="center" vertical="center"/>
    </xf>
    <xf numFmtId="3" fontId="12" fillId="4" borderId="3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84" fontId="13" fillId="4" borderId="3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Continuous" vertical="center"/>
    </xf>
    <xf numFmtId="3" fontId="13" fillId="0" borderId="6" xfId="0" applyNumberFormat="1" applyFont="1" applyFill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3" borderId="15" xfId="0" applyFont="1" applyFill="1" applyBorder="1" applyAlignment="1">
      <alignment horizontal="centerContinuous" vertical="center"/>
    </xf>
    <xf numFmtId="0" fontId="13" fillId="3" borderId="29" xfId="0" applyFont="1" applyFill="1" applyBorder="1" applyAlignment="1">
      <alignment horizontal="centerContinuous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3" fontId="13" fillId="0" borderId="20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3" borderId="16" xfId="0" applyNumberFormat="1" applyFont="1" applyFill="1" applyBorder="1" applyAlignment="1">
      <alignment horizontal="right" vertical="center"/>
    </xf>
    <xf numFmtId="3" fontId="13" fillId="3" borderId="15" xfId="0" applyNumberFormat="1" applyFont="1" applyFill="1" applyBorder="1" applyAlignment="1">
      <alignment vertical="center"/>
    </xf>
    <xf numFmtId="0" fontId="13" fillId="3" borderId="38" xfId="0" applyFont="1" applyFill="1" applyBorder="1" applyAlignment="1">
      <alignment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27" xfId="0" applyFont="1" applyBorder="1" applyAlignment="1">
      <alignment horizontal="right" vertical="center"/>
    </xf>
    <xf numFmtId="3" fontId="13" fillId="0" borderId="36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horizontal="right" vertical="center"/>
    </xf>
    <xf numFmtId="3" fontId="13" fillId="5" borderId="21" xfId="0" applyNumberFormat="1" applyFont="1" applyFill="1" applyBorder="1" applyAlignment="1">
      <alignment vertical="center"/>
    </xf>
    <xf numFmtId="3" fontId="13" fillId="5" borderId="22" xfId="0" applyNumberFormat="1" applyFont="1" applyFill="1" applyBorder="1" applyAlignment="1">
      <alignment vertical="center"/>
    </xf>
    <xf numFmtId="3" fontId="13" fillId="5" borderId="35" xfId="0" applyNumberFormat="1" applyFont="1" applyFill="1" applyBorder="1" applyAlignment="1">
      <alignment vertical="center"/>
    </xf>
    <xf numFmtId="3" fontId="13" fillId="5" borderId="2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Continuous" vertical="center"/>
    </xf>
    <xf numFmtId="3" fontId="13" fillId="4" borderId="37" xfId="0" applyNumberFormat="1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vertical="center"/>
    </xf>
    <xf numFmtId="3" fontId="13" fillId="4" borderId="37" xfId="0" applyNumberFormat="1" applyFont="1" applyFill="1" applyBorder="1" applyAlignment="1">
      <alignment horizontal="centerContinuous" vertical="center"/>
    </xf>
    <xf numFmtId="0" fontId="13" fillId="4" borderId="30" xfId="0" applyFont="1" applyFill="1" applyBorder="1" applyAlignment="1">
      <alignment horizontal="centerContinuous" vertical="center"/>
    </xf>
    <xf numFmtId="0" fontId="12" fillId="0" borderId="3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3" fontId="35" fillId="0" borderId="17" xfId="0" applyNumberFormat="1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186" fontId="36" fillId="0" borderId="26" xfId="0" applyNumberFormat="1" applyFont="1" applyBorder="1" applyAlignment="1">
      <alignment horizontal="center" vertical="center"/>
    </xf>
    <xf numFmtId="184" fontId="36" fillId="0" borderId="19" xfId="0" applyNumberFormat="1" applyFont="1" applyBorder="1" applyAlignment="1">
      <alignment horizontal="center" vertical="center"/>
    </xf>
    <xf numFmtId="184" fontId="36" fillId="0" borderId="26" xfId="0" applyNumberFormat="1" applyFont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186" fontId="37" fillId="0" borderId="26" xfId="0" applyNumberFormat="1" applyFont="1" applyBorder="1" applyAlignment="1">
      <alignment horizontal="center" vertical="center"/>
    </xf>
    <xf numFmtId="3" fontId="37" fillId="0" borderId="26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186" fontId="36" fillId="0" borderId="26" xfId="0" applyNumberFormat="1" applyFont="1" applyFill="1" applyBorder="1" applyAlignment="1">
      <alignment horizontal="center" vertical="center"/>
    </xf>
    <xf numFmtId="184" fontId="36" fillId="0" borderId="19" xfId="0" applyNumberFormat="1" applyFont="1" applyFill="1" applyBorder="1" applyAlignment="1">
      <alignment horizontal="center" vertical="center"/>
    </xf>
    <xf numFmtId="186" fontId="37" fillId="0" borderId="26" xfId="0" applyNumberFormat="1" applyFont="1" applyFill="1" applyBorder="1" applyAlignment="1">
      <alignment horizontal="center" vertical="center"/>
    </xf>
    <xf numFmtId="184" fontId="36" fillId="0" borderId="26" xfId="0" applyNumberFormat="1" applyFont="1" applyFill="1" applyBorder="1" applyAlignment="1">
      <alignment horizontal="center" vertical="center"/>
    </xf>
    <xf numFmtId="3" fontId="36" fillId="0" borderId="26" xfId="0" applyNumberFormat="1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186" fontId="36" fillId="4" borderId="37" xfId="0" applyNumberFormat="1" applyFont="1" applyFill="1" applyBorder="1" applyAlignment="1">
      <alignment horizontal="center" vertical="center"/>
    </xf>
    <xf numFmtId="184" fontId="36" fillId="4" borderId="37" xfId="0" applyNumberFormat="1" applyFont="1" applyFill="1" applyBorder="1" applyAlignment="1">
      <alignment horizontal="center" vertical="center"/>
    </xf>
    <xf numFmtId="3" fontId="36" fillId="4" borderId="30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Continuous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8" fillId="0" borderId="41" xfId="0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Continuous" vertical="center"/>
    </xf>
    <xf numFmtId="3" fontId="38" fillId="0" borderId="19" xfId="0" applyNumberFormat="1" applyFont="1" applyBorder="1" applyAlignment="1">
      <alignment horizontal="center" vertical="center"/>
    </xf>
    <xf numFmtId="3" fontId="38" fillId="0" borderId="26" xfId="0" applyNumberFormat="1" applyFont="1" applyBorder="1" applyAlignment="1">
      <alignment horizontal="centerContinuous" vertical="center"/>
    </xf>
    <xf numFmtId="0" fontId="38" fillId="0" borderId="18" xfId="0" applyFont="1" applyBorder="1" applyAlignment="1">
      <alignment horizontal="centerContinuous" vertical="center"/>
    </xf>
    <xf numFmtId="0" fontId="38" fillId="0" borderId="41" xfId="0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Continuous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38" fillId="0" borderId="26" xfId="0" applyNumberFormat="1" applyFont="1" applyFill="1" applyBorder="1" applyAlignment="1">
      <alignment horizontal="centerContinuous" vertical="center"/>
    </xf>
    <xf numFmtId="0" fontId="38" fillId="0" borderId="18" xfId="0" applyFont="1" applyFill="1" applyBorder="1" applyAlignment="1">
      <alignment horizontal="centerContinuous" vertical="center"/>
    </xf>
    <xf numFmtId="0" fontId="38" fillId="3" borderId="36" xfId="0" applyFont="1" applyFill="1" applyBorder="1" applyAlignment="1">
      <alignment horizontal="center" vertical="center"/>
    </xf>
    <xf numFmtId="3" fontId="38" fillId="3" borderId="37" xfId="0" applyNumberFormat="1" applyFont="1" applyFill="1" applyBorder="1" applyAlignment="1">
      <alignment horizontal="centerContinuous" vertical="center"/>
    </xf>
    <xf numFmtId="3" fontId="38" fillId="3" borderId="37" xfId="0" applyNumberFormat="1" applyFont="1" applyFill="1" applyBorder="1" applyAlignment="1">
      <alignment horizontal="center" vertical="center"/>
    </xf>
    <xf numFmtId="0" fontId="38" fillId="3" borderId="30" xfId="0" applyFont="1" applyFill="1" applyBorder="1" applyAlignment="1">
      <alignment horizontal="centerContinuous" vertical="center"/>
    </xf>
    <xf numFmtId="0" fontId="9" fillId="0" borderId="0" xfId="0" applyFont="1" applyAlignment="1" quotePrefix="1">
      <alignment/>
    </xf>
    <xf numFmtId="0" fontId="13" fillId="3" borderId="3" xfId="0" applyFont="1" applyFill="1" applyBorder="1" applyAlignment="1" quotePrefix="1">
      <alignment horizontal="centerContinuous" vertical="center"/>
    </xf>
    <xf numFmtId="0" fontId="13" fillId="3" borderId="15" xfId="0" applyFont="1" applyFill="1" applyBorder="1" applyAlignment="1" quotePrefix="1">
      <alignment horizontal="center" vertical="center"/>
    </xf>
    <xf numFmtId="0" fontId="9" fillId="3" borderId="16" xfId="0" applyFont="1" applyFill="1" applyBorder="1" applyAlignment="1" quotePrefix="1">
      <alignment horizontal="center"/>
    </xf>
    <xf numFmtId="0" fontId="9" fillId="3" borderId="15" xfId="0" applyFont="1" applyFill="1" applyBorder="1" applyAlignment="1" quotePrefix="1">
      <alignment horizontal="center"/>
    </xf>
    <xf numFmtId="0" fontId="9" fillId="3" borderId="0" xfId="0" applyFont="1" applyFill="1" applyBorder="1" applyAlignment="1" quotePrefix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 quotePrefix="1">
      <alignment horizontal="center"/>
    </xf>
    <xf numFmtId="184" fontId="39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5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center"/>
    </xf>
    <xf numFmtId="3" fontId="42" fillId="4" borderId="29" xfId="0" applyNumberFormat="1" applyFont="1" applyFill="1" applyBorder="1" applyAlignment="1">
      <alignment vertical="center"/>
    </xf>
    <xf numFmtId="3" fontId="42" fillId="0" borderId="28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42" fillId="0" borderId="26" xfId="0" applyNumberFormat="1" applyFont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30" fillId="0" borderId="0" xfId="0" applyFont="1" applyAlignment="1">
      <alignment horizont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>
      <alignment horizontal="center" vertical="center"/>
    </xf>
    <xf numFmtId="3" fontId="46" fillId="3" borderId="19" xfId="0" applyNumberFormat="1" applyFont="1" applyFill="1" applyBorder="1" applyAlignment="1">
      <alignment horizontal="center" vertical="center"/>
    </xf>
    <xf numFmtId="3" fontId="21" fillId="3" borderId="1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225"/>
          <c:w val="0.996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'1OUTLINE OF INDUSTRY(2003)'!$H$33</c:f>
              <c:strCache>
                <c:ptCount val="1"/>
                <c:pt idx="0">
                  <c:v>Consumption Growth Rate(%)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INDUSTRY(2003)'!$G$34:$G$53</c:f>
              <c:strCache/>
            </c:strRef>
          </c:cat>
          <c:val>
            <c:numRef>
              <c:f>'1OUTLINE OF INDUSTRY(2003)'!$H$34:$H$53</c:f>
              <c:numCache/>
            </c:numRef>
          </c:val>
          <c:smooth val="0"/>
        </c:ser>
        <c:marker val="1"/>
        <c:axId val="21107026"/>
        <c:axId val="55745507"/>
      </c:lineChart>
      <c:lineChart>
        <c:grouping val="standard"/>
        <c:varyColors val="0"/>
        <c:ser>
          <c:idx val="0"/>
          <c:order val="1"/>
          <c:tx>
            <c:strRef>
              <c:f>'1OUTLINE OF INDUSTRY(2003)'!$I$33</c:f>
              <c:strCache>
                <c:ptCount val="1"/>
                <c:pt idx="0">
                  <c:v>Construction Growth Rate(%)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INDUSTRY(2003)'!$G$34:$G$53</c:f>
              <c:strCache/>
            </c:strRef>
          </c:cat>
          <c:val>
            <c:numRef>
              <c:f>'1OUTLINE OF INDUSTRY(2003)'!$I$34:$I$53</c:f>
              <c:numCache/>
            </c:numRef>
          </c:val>
          <c:smooth val="0"/>
        </c:ser>
        <c:marker val="1"/>
        <c:axId val="31947516"/>
        <c:axId val="19092189"/>
      </c:line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745507"/>
        <c:crosses val="autoZero"/>
        <c:auto val="0"/>
        <c:lblOffset val="100"/>
        <c:noMultiLvlLbl val="0"/>
      </c:catAx>
      <c:valAx>
        <c:axId val="5574550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07026"/>
        <c:crossesAt val="1"/>
        <c:crossBetween val="between"/>
        <c:dispUnits/>
        <c:majorUnit val="10"/>
      </c:valAx>
      <c:catAx>
        <c:axId val="31947516"/>
        <c:scaling>
          <c:orientation val="minMax"/>
        </c:scaling>
        <c:axPos val="b"/>
        <c:delete val="1"/>
        <c:majorTickMark val="in"/>
        <c:minorTickMark val="none"/>
        <c:tickLblPos val="nextTo"/>
        <c:crossAx val="19092189"/>
        <c:crosses val="max"/>
        <c:auto val="0"/>
        <c:lblOffset val="100"/>
        <c:noMultiLvlLbl val="0"/>
      </c:catAx>
      <c:valAx>
        <c:axId val="19092189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4751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25"/>
          <c:y val="0.8915"/>
          <c:w val="0.745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BULK  RATIO</a:t>
            </a:r>
          </a:p>
        </c:rich>
      </c:tx>
      <c:layout>
        <c:manualLayout>
          <c:xMode val="factor"/>
          <c:yMode val="factor"/>
          <c:x val="0.038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625"/>
          <c:w val="0.949"/>
          <c:h val="0.8062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C0C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Demand'!$BA$4:$BA$11</c:f>
              <c:strCache/>
            </c:strRef>
          </c:cat>
          <c:val>
            <c:numRef>
              <c:f>'2-3Supply &amp; Demand'!$BB$4:$BB$11</c:f>
              <c:numCache/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Demand'!$BA$4:$BA$11</c:f>
              <c:strCache/>
            </c:strRef>
          </c:cat>
          <c:val>
            <c:numRef>
              <c:f>'2-3Supply &amp; Demand'!$BC$4:$BC$11</c:f>
              <c:numCache/>
            </c:numRef>
          </c:val>
        </c:ser>
        <c:axId val="66359178"/>
        <c:axId val="60361691"/>
      </c:area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0361691"/>
        <c:crossesAt val="40"/>
        <c:auto val="1"/>
        <c:lblOffset val="100"/>
        <c:noMultiLvlLbl val="0"/>
      </c:catAx>
      <c:valAx>
        <c:axId val="60361691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359178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8075"/>
          <c:y val="0.09075"/>
          <c:w val="0.151"/>
          <c:h val="0.084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DEMAND  BY  SECTOR</a:t>
            </a:r>
          </a:p>
        </c:rich>
      </c:tx>
      <c:layout>
        <c:manualLayout>
          <c:xMode val="factor"/>
          <c:yMode val="factor"/>
          <c:x val="-0.049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995"/>
          <c:w val="0.9517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C0C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Demand'!$BJ$4:$BJ$11</c:f>
              <c:strCache/>
            </c:strRef>
          </c:cat>
          <c:val>
            <c:numRef>
              <c:f>'2-3Supply &amp; Demand'!$BK$4:$BK$11</c:f>
              <c:numCache/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Demand'!$BJ$4:$BJ$11</c:f>
              <c:strCache/>
            </c:strRef>
          </c:cat>
          <c:val>
            <c:numRef>
              <c:f>'2-3Supply &amp; Demand'!$BL$4:$BL$11</c:f>
              <c:numCache/>
            </c:numRef>
          </c:val>
        </c:ser>
        <c:axId val="6384308"/>
        <c:axId val="57458773"/>
      </c:areaChart>
      <c:catAx>
        <c:axId val="638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458773"/>
        <c:crossesAt val="80"/>
        <c:auto val="1"/>
        <c:lblOffset val="100"/>
        <c:noMultiLvlLbl val="0"/>
      </c:catAx>
      <c:valAx>
        <c:axId val="574587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8430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625"/>
          <c:y val="0.05075"/>
          <c:w val="0.1685"/>
          <c:h val="0.125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73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'4Trade&amp;Transportation'!$Q$23</c:f>
              <c:strCache>
                <c:ptCount val="1"/>
                <c:pt idx="0">
                  <c:v>Clinker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'4Trade&amp;Transportation'!$Q$25:$Q$27</c:f>
              <c:numCache/>
            </c:numRef>
          </c:cat>
          <c:val>
            <c:numRef>
              <c:f>'4Trade&amp;Transportation'!$R$25:$R$27</c:f>
              <c:numCache/>
            </c:numRef>
          </c:val>
        </c:ser>
        <c:ser>
          <c:idx val="1"/>
          <c:order val="1"/>
          <c:tx>
            <c:strRef>
              <c:f>'4Trade&amp;Transportation'!$R$23</c:f>
              <c:strCache>
                <c:ptCount val="1"/>
                <c:pt idx="0">
                  <c:v>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'4Trade&amp;Transportation'!$Q$25:$Q$27</c:f>
              <c:numCache/>
            </c:numRef>
          </c:cat>
          <c:val>
            <c:numRef>
              <c:f>'4Trade&amp;Transportation'!$S$25:$S$27</c:f>
              <c:numCache/>
            </c:numRef>
          </c:val>
        </c:ser>
        <c:overlap val="100"/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49007"/>
        <c:crosses val="autoZero"/>
        <c:auto val="0"/>
        <c:lblOffset val="100"/>
        <c:noMultiLvlLbl val="0"/>
      </c:catAx>
      <c:valAx>
        <c:axId val="23649007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r">
                  <a:defRPr/>
                </a:pPr>
                <a:r>
                  <a:rPr lang="en-US" cap="none" sz="9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6691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2265"/>
          <c:y val="0"/>
          <c:w val="0.69225"/>
          <c:h val="0.0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75"/>
          <c:w val="1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'4Trade&amp;Transportation'!$Q$23</c:f>
              <c:strCache>
                <c:ptCount val="1"/>
                <c:pt idx="0">
                  <c:v>Clinker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'4Trade&amp;Transportation'!$Q$24:$Q$27</c:f>
              <c:numCache/>
            </c:numRef>
          </c:cat>
          <c:val>
            <c:numRef>
              <c:f>'4Trade&amp;Transportation'!$R$24:$R$27</c:f>
              <c:numCache/>
            </c:numRef>
          </c:val>
        </c:ser>
        <c:ser>
          <c:idx val="1"/>
          <c:order val="1"/>
          <c:tx>
            <c:strRef>
              <c:f>'4Trade&amp;Transportation'!$R$23</c:f>
              <c:strCache>
                <c:ptCount val="1"/>
                <c:pt idx="0">
                  <c:v>Cement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'4Trade&amp;Transportation'!$Q$24:$Q$27</c:f>
              <c:numCache/>
            </c:numRef>
          </c:cat>
          <c:val>
            <c:numRef>
              <c:f>'4Trade&amp;Transportation'!$S$24:$S$27</c:f>
              <c:numCache/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21385"/>
        <c:crosses val="autoZero"/>
        <c:auto val="0"/>
        <c:lblOffset val="100"/>
        <c:noMultiLvlLbl val="0"/>
      </c:catAx>
      <c:valAx>
        <c:axId val="36521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24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514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03"/>
          <c:w val="0.68375"/>
          <c:h val="0.05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85"/>
          <c:w val="0.997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'4Trade&amp;Transportation'!$E$18</c:f>
              <c:strCache>
                <c:ptCount val="1"/>
                <c:pt idx="0">
                  <c:v>크링카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'4Trade&amp;Transportation'!$F$17:$J$17</c:f>
              <c:strCache/>
            </c:strRef>
          </c:cat>
          <c:val>
            <c:numRef>
              <c:f>'4Trade&amp;Transportation'!$F$18:$J$18</c:f>
              <c:numCache/>
            </c:numRef>
          </c:val>
        </c:ser>
        <c:ser>
          <c:idx val="1"/>
          <c:order val="1"/>
          <c:tx>
            <c:strRef>
              <c:f>'4Trade&amp;Transportation'!$E$19</c:f>
              <c:strCache>
                <c:ptCount val="1"/>
                <c:pt idx="0">
                  <c:v>시멘트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'4Trade&amp;Transportation'!$F$17:$J$17</c:f>
              <c:strCache/>
            </c:strRef>
          </c:cat>
          <c:val>
            <c:numRef>
              <c:f>'4Trade&amp;Transportation'!$F$19:$J$19</c:f>
              <c:numCache/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02570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26575"/>
          <c:y val="0.012"/>
          <c:w val="0.6235"/>
          <c:h val="0.055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Demand'!$BJ$4:$BJ$10</c:f>
              <c:strCache/>
            </c:strRef>
          </c:cat>
          <c:val>
            <c:numRef>
              <c:f>'2-3Supply &amp; Demand'!$BK$4:$BK$10</c:f>
              <c:numCache/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Demand'!$BJ$4:$BJ$10</c:f>
              <c:strCache/>
            </c:strRef>
          </c:cat>
          <c:val>
            <c:numRef>
              <c:f>'2-3Supply &amp; Demand'!$BL$4:$BL$10</c:f>
              <c:numCache/>
            </c:numRef>
          </c:val>
        </c:ser>
        <c:overlap val="30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3447"/>
        <c:crosses val="autoZero"/>
        <c:auto val="0"/>
        <c:lblOffset val="100"/>
        <c:noMultiLvlLbl val="0"/>
      </c:catAx>
      <c:valAx>
        <c:axId val="29634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/>
            </c:strRef>
          </c:cat>
          <c:val>
            <c:numRef>
              <c:f>'2-3Supply &amp; Demand'!$BB$4:$BB$10</c:f>
              <c:numCache/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/>
            </c:strRef>
          </c:cat>
          <c:val>
            <c:numRef>
              <c:f>'2-3Supply &amp; Demand'!$BC$4:$BC$10</c:f>
              <c:numCache/>
            </c:numRef>
          </c:val>
        </c:ser>
        <c:overlap val="30"/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12625"/>
        <c:crosses val="autoZero"/>
        <c:auto val="0"/>
        <c:lblOffset val="100"/>
        <c:noMultiLvlLbl val="0"/>
      </c:catAx>
      <c:valAx>
        <c:axId val="38712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7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Demand'!$BD$14:$BK$14</c:f>
              <c:strCache/>
            </c:strRef>
          </c:cat>
          <c:val>
            <c:numRef>
              <c:f>'2-3Supply &amp; Demand'!$BD$15:$BK$15</c:f>
              <c:numCache/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Demand'!$BD$14:$BK$14</c:f>
              <c:strCache/>
            </c:strRef>
          </c:cat>
          <c:val>
            <c:numRef>
              <c:f>'2-3Supply &amp; Demand'!$BD$16:$BK$16</c:f>
              <c:numCache/>
            </c:numRef>
          </c:val>
        </c:ser>
        <c:axId val="12869306"/>
        <c:axId val="48714891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Demand'!$BD$14:$BK$14</c:f>
              <c:strCache/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80836"/>
        <c:axId val="53592069"/>
      </c:line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48714891"/>
        <c:crosses val="autoZero"/>
        <c:auto val="0"/>
        <c:lblOffset val="100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2869306"/>
        <c:crossesAt val="1"/>
        <c:crossBetween val="between"/>
        <c:dispUnits/>
      </c:valAx>
      <c:catAx>
        <c:axId val="35780836"/>
        <c:scaling>
          <c:orientation val="minMax"/>
        </c:scaling>
        <c:axPos val="b"/>
        <c:delete val="1"/>
        <c:majorTickMark val="in"/>
        <c:minorTickMark val="none"/>
        <c:tickLblPos val="nextTo"/>
        <c:crossAx val="53592069"/>
        <c:crosses val="autoZero"/>
        <c:auto val="0"/>
        <c:lblOffset val="100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357808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>
        <c:manualLayout>
          <c:xMode val="factor"/>
          <c:yMode val="factor"/>
          <c:x val="-0.066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9735"/>
          <c:h val="0.70725"/>
        </c:manualLayout>
      </c:layout>
      <c:areaChart>
        <c:grouping val="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바탕체"/>
                    <a:ea typeface="바탕체"/>
                    <a:cs typeface="바탕체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Demand'!$BJ$4:$BJ$10</c:f>
              <c:strCache/>
            </c:strRef>
          </c:cat>
          <c:val>
            <c:numRef>
              <c:f>'2-3Supply &amp; Demand'!$BK$4:$BK$10</c:f>
              <c:numCache/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Demand'!$BJ$4:$BJ$10</c:f>
              <c:strCache/>
            </c:strRef>
          </c:cat>
          <c:val>
            <c:numRef>
              <c:f>'2-3Supply &amp; Demand'!$BL$4:$BL$10</c:f>
              <c:numCache/>
            </c:numRef>
          </c:val>
        </c:ser>
        <c:axId val="12566574"/>
        <c:axId val="45990303"/>
      </c:area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90303"/>
        <c:crosses val="autoZero"/>
        <c:auto val="0"/>
        <c:lblOffset val="100"/>
        <c:noMultiLvlLbl val="0"/>
      </c:catAx>
      <c:valAx>
        <c:axId val="45990303"/>
        <c:scaling>
          <c:orientation val="minMax"/>
          <c:max val="1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665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175"/>
          <c:y val="0.01025"/>
          <c:w val="0.15425"/>
          <c:h val="0.18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>
        <c:manualLayout>
          <c:xMode val="factor"/>
          <c:yMode val="factor"/>
          <c:x val="-0.06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974"/>
          <c:h val="0.75475"/>
        </c:manualLayout>
      </c:layout>
      <c:areaChart>
        <c:grouping val="stacked"/>
        <c:varyColors val="0"/>
        <c:ser>
          <c:idx val="1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C0C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'2-3Supply &amp; Demand'!$BB$4:$BB$11</c:f>
              <c:numCache/>
            </c:numRef>
          </c:val>
        </c:ser>
        <c:axId val="11259544"/>
        <c:axId val="34227033"/>
      </c:area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27033"/>
        <c:crosses val="autoZero"/>
        <c:auto val="0"/>
        <c:lblOffset val="100"/>
        <c:noMultiLvlLbl val="0"/>
      </c:catAx>
      <c:valAx>
        <c:axId val="3422703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595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375"/>
          <c:w val="0.972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Demand'!$BD$14:$BL$14</c:f>
              <c:strCache/>
            </c:strRef>
          </c:cat>
          <c:val>
            <c:numRef>
              <c:f>'2-3Supply &amp; Demand'!$BD$15:$BL$15</c:f>
              <c:numCache/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Demand'!$BD$14:$BL$14</c:f>
              <c:strCache/>
            </c:strRef>
          </c:cat>
          <c:val>
            <c:numRef>
              <c:f>'2-3Supply &amp; Demand'!$BD$16:$BL$16</c:f>
              <c:numCache/>
            </c:numRef>
          </c:val>
        </c:ser>
        <c:ser>
          <c:idx val="2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'2-3Supply &amp; Demand'!$BD$14:$BL$14</c:f>
              <c:strCache/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20926259"/>
        <c:crosses val="autoZero"/>
        <c:auto val="0"/>
        <c:lblOffset val="100"/>
        <c:noMultiLvlLbl val="0"/>
      </c:catAx>
      <c:valAx>
        <c:axId val="20926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1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3960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175"/>
          <c:y val="0"/>
          <c:w val="0.389"/>
          <c:h val="0.1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8"/>
          <c:w val="1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Demand'!$BD$14:$BK$14</c:f>
              <c:strCache/>
            </c:strRef>
          </c:cat>
          <c:val>
            <c:numRef>
              <c:f>'2-3Supply &amp; Demand'!$BD$15:$BK$15</c:f>
              <c:numCache/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Demand'!$BD$14:$BK$14</c:f>
              <c:strCache/>
            </c:strRef>
          </c:cat>
          <c:val>
            <c:numRef>
              <c:f>'2-3Supply &amp; Demand'!$BD$16:$BK$16</c:f>
              <c:numCache/>
            </c:numRef>
          </c:val>
        </c:ser>
        <c:axId val="54118604"/>
        <c:axId val="17305389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Demand'!$BD$14:$BK$14</c:f>
              <c:strCache/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30774"/>
        <c:axId val="5955923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7305389"/>
        <c:crosses val="autoZero"/>
        <c:auto val="0"/>
        <c:lblOffset val="100"/>
        <c:noMultiLvlLbl val="0"/>
      </c:catAx>
      <c:valAx>
        <c:axId val="17305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54118604"/>
        <c:crossesAt val="1"/>
        <c:crossBetween val="between"/>
        <c:dispUnits/>
      </c:valAx>
      <c:catAx>
        <c:axId val="21530774"/>
        <c:scaling>
          <c:orientation val="minMax"/>
        </c:scaling>
        <c:axPos val="b"/>
        <c:delete val="1"/>
        <c:majorTickMark val="in"/>
        <c:minorTickMark val="none"/>
        <c:tickLblPos val="nextTo"/>
        <c:crossAx val="59559239"/>
        <c:crosses val="autoZero"/>
        <c:auto val="0"/>
        <c:lblOffset val="100"/>
        <c:noMultiLvlLbl val="0"/>
      </c:catAx>
      <c:valAx>
        <c:axId val="59559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215307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583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5"/>
          <c:w val="0.976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/>
            </c:strRef>
          </c:cat>
          <c:val>
            <c:numRef>
              <c:f>'2-3Supply &amp; Demand'!$BD$15:$BM$15</c:f>
              <c:numCache/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/>
            </c:strRef>
          </c:cat>
          <c:val>
            <c:numRef>
              <c:f>'2-3Supply &amp; Demand'!$BD$16:$BM$16</c:f>
              <c:numCache/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271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02875"/>
          <c:w val="0.71725"/>
          <c:h val="0.131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4</xdr:row>
      <xdr:rowOff>342900</xdr:rowOff>
    </xdr:from>
    <xdr:to>
      <xdr:col>4</xdr:col>
      <xdr:colOff>2019300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4410075" y="1952625"/>
        <a:ext cx="4733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152400</xdr:colOff>
      <xdr:row>8</xdr:row>
      <xdr:rowOff>0</xdr:rowOff>
    </xdr:from>
    <xdr:to>
      <xdr:col>52</xdr:col>
      <xdr:colOff>0</xdr:colOff>
      <xdr:row>8</xdr:row>
      <xdr:rowOff>0</xdr:rowOff>
    </xdr:to>
    <xdr:graphicFrame>
      <xdr:nvGraphicFramePr>
        <xdr:cNvPr id="1" name="Chart 10"/>
        <xdr:cNvGraphicFramePr/>
      </xdr:nvGraphicFramePr>
      <xdr:xfrm>
        <a:off x="29708475" y="2428875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8</xdr:row>
      <xdr:rowOff>0</xdr:rowOff>
    </xdr:from>
    <xdr:to>
      <xdr:col>45</xdr:col>
      <xdr:colOff>523875</xdr:colOff>
      <xdr:row>8</xdr:row>
      <xdr:rowOff>0</xdr:rowOff>
    </xdr:to>
    <xdr:graphicFrame>
      <xdr:nvGraphicFramePr>
        <xdr:cNvPr id="2" name="Chart 11"/>
        <xdr:cNvGraphicFramePr/>
      </xdr:nvGraphicFramePr>
      <xdr:xfrm>
        <a:off x="25679400" y="2428875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3" name="Chart 14"/>
        <xdr:cNvGraphicFramePr/>
      </xdr:nvGraphicFramePr>
      <xdr:xfrm>
        <a:off x="9525" y="8448675"/>
        <a:ext cx="939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285750</xdr:colOff>
      <xdr:row>45</xdr:row>
      <xdr:rowOff>76200</xdr:rowOff>
    </xdr:from>
    <xdr:to>
      <xdr:col>37</xdr:col>
      <xdr:colOff>552450</xdr:colOff>
      <xdr:row>52</xdr:row>
      <xdr:rowOff>47625</xdr:rowOff>
    </xdr:to>
    <xdr:graphicFrame>
      <xdr:nvGraphicFramePr>
        <xdr:cNvPr id="4" name="Chart 18"/>
        <xdr:cNvGraphicFramePr/>
      </xdr:nvGraphicFramePr>
      <xdr:xfrm>
        <a:off x="19640550" y="13754100"/>
        <a:ext cx="46863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171450</xdr:colOff>
      <xdr:row>29</xdr:row>
      <xdr:rowOff>95250</xdr:rowOff>
    </xdr:from>
    <xdr:to>
      <xdr:col>46</xdr:col>
      <xdr:colOff>285750</xdr:colOff>
      <xdr:row>37</xdr:row>
      <xdr:rowOff>190500</xdr:rowOff>
    </xdr:to>
    <xdr:graphicFrame>
      <xdr:nvGraphicFramePr>
        <xdr:cNvPr id="5" name="Chart 19"/>
        <xdr:cNvGraphicFramePr/>
      </xdr:nvGraphicFramePr>
      <xdr:xfrm>
        <a:off x="25241250" y="8543925"/>
        <a:ext cx="46005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476250</xdr:colOff>
      <xdr:row>3</xdr:row>
      <xdr:rowOff>19050</xdr:rowOff>
    </xdr:from>
    <xdr:to>
      <xdr:col>50</xdr:col>
      <xdr:colOff>57150</xdr:colOff>
      <xdr:row>15</xdr:row>
      <xdr:rowOff>0</xdr:rowOff>
    </xdr:to>
    <xdr:graphicFrame>
      <xdr:nvGraphicFramePr>
        <xdr:cNvPr id="6" name="Chart 21"/>
        <xdr:cNvGraphicFramePr/>
      </xdr:nvGraphicFramePr>
      <xdr:xfrm>
        <a:off x="23002875" y="1390650"/>
        <a:ext cx="92202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73</xdr:col>
      <xdr:colOff>47625</xdr:colOff>
      <xdr:row>8</xdr:row>
      <xdr:rowOff>200025</xdr:rowOff>
    </xdr:from>
    <xdr:to>
      <xdr:col>88</xdr:col>
      <xdr:colOff>428625</xdr:colOff>
      <xdr:row>23</xdr:row>
      <xdr:rowOff>114300</xdr:rowOff>
    </xdr:to>
    <xdr:graphicFrame>
      <xdr:nvGraphicFramePr>
        <xdr:cNvPr id="7" name="Chart 22"/>
        <xdr:cNvGraphicFramePr/>
      </xdr:nvGraphicFramePr>
      <xdr:xfrm>
        <a:off x="45843825" y="2628900"/>
        <a:ext cx="10668000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</xdr:colOff>
      <xdr:row>4</xdr:row>
      <xdr:rowOff>0</xdr:rowOff>
    </xdr:from>
    <xdr:to>
      <xdr:col>28</xdr:col>
      <xdr:colOff>600075</xdr:colOff>
      <xdr:row>16</xdr:row>
      <xdr:rowOff>19050</xdr:rowOff>
    </xdr:to>
    <xdr:graphicFrame>
      <xdr:nvGraphicFramePr>
        <xdr:cNvPr id="8" name="Chart 23"/>
        <xdr:cNvGraphicFramePr/>
      </xdr:nvGraphicFramePr>
      <xdr:xfrm>
        <a:off x="9467850" y="1638300"/>
        <a:ext cx="9182100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19050</xdr:colOff>
      <xdr:row>28</xdr:row>
      <xdr:rowOff>190500</xdr:rowOff>
    </xdr:from>
    <xdr:to>
      <xdr:col>21</xdr:col>
      <xdr:colOff>400050</xdr:colOff>
      <xdr:row>41</xdr:row>
      <xdr:rowOff>190500</xdr:rowOff>
    </xdr:to>
    <xdr:graphicFrame>
      <xdr:nvGraphicFramePr>
        <xdr:cNvPr id="9" name="Chart 25"/>
        <xdr:cNvGraphicFramePr/>
      </xdr:nvGraphicFramePr>
      <xdr:xfrm>
        <a:off x="9410700" y="8362950"/>
        <a:ext cx="4543425" cy="411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323850</xdr:colOff>
      <xdr:row>28</xdr:row>
      <xdr:rowOff>57150</xdr:rowOff>
    </xdr:from>
    <xdr:to>
      <xdr:col>28</xdr:col>
      <xdr:colOff>571500</xdr:colOff>
      <xdr:row>41</xdr:row>
      <xdr:rowOff>247650</xdr:rowOff>
    </xdr:to>
    <xdr:graphicFrame>
      <xdr:nvGraphicFramePr>
        <xdr:cNvPr id="10" name="Chart 26"/>
        <xdr:cNvGraphicFramePr/>
      </xdr:nvGraphicFramePr>
      <xdr:xfrm>
        <a:off x="13877925" y="8229600"/>
        <a:ext cx="4743450" cy="4305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</xdr:row>
      <xdr:rowOff>76200</xdr:rowOff>
    </xdr:from>
    <xdr:to>
      <xdr:col>25</xdr:col>
      <xdr:colOff>361950</xdr:colOff>
      <xdr:row>19</xdr:row>
      <xdr:rowOff>238125</xdr:rowOff>
    </xdr:to>
    <xdr:graphicFrame>
      <xdr:nvGraphicFramePr>
        <xdr:cNvPr id="1" name="Chart 7"/>
        <xdr:cNvGraphicFramePr/>
      </xdr:nvGraphicFramePr>
      <xdr:xfrm>
        <a:off x="17135475" y="1495425"/>
        <a:ext cx="3790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9</xdr:row>
      <xdr:rowOff>161925</xdr:rowOff>
    </xdr:from>
    <xdr:to>
      <xdr:col>24</xdr:col>
      <xdr:colOff>190500</xdr:colOff>
      <xdr:row>24</xdr:row>
      <xdr:rowOff>200025</xdr:rowOff>
    </xdr:to>
    <xdr:graphicFrame>
      <xdr:nvGraphicFramePr>
        <xdr:cNvPr id="2" name="Chart 10"/>
        <xdr:cNvGraphicFramePr/>
      </xdr:nvGraphicFramePr>
      <xdr:xfrm>
        <a:off x="15640050" y="3362325"/>
        <a:ext cx="442912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5</xdr:row>
      <xdr:rowOff>19050</xdr:rowOff>
    </xdr:from>
    <xdr:to>
      <xdr:col>9</xdr:col>
      <xdr:colOff>657225</xdr:colOff>
      <xdr:row>15</xdr:row>
      <xdr:rowOff>352425</xdr:rowOff>
    </xdr:to>
    <xdr:graphicFrame>
      <xdr:nvGraphicFramePr>
        <xdr:cNvPr id="3" name="Chart 11"/>
        <xdr:cNvGraphicFramePr/>
      </xdr:nvGraphicFramePr>
      <xdr:xfrm>
        <a:off x="4276725" y="1762125"/>
        <a:ext cx="4400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3"/>
  <sheetViews>
    <sheetView view="pageBreakPreview" zoomScale="75" zoomScaleNormal="75" zoomScaleSheetLayoutView="75" workbookViewId="0" topLeftCell="A1">
      <selection activeCell="G28" sqref="G28"/>
    </sheetView>
  </sheetViews>
  <sheetFormatPr defaultColWidth="9.00390625" defaultRowHeight="14.25"/>
  <cols>
    <col min="1" max="1" width="23.125" style="2" customWidth="1"/>
    <col min="2" max="2" width="22.375" style="2" customWidth="1"/>
    <col min="3" max="3" width="23.25390625" style="2" customWidth="1"/>
    <col min="4" max="4" width="24.75390625" style="2" customWidth="1"/>
    <col min="5" max="5" width="27.375" style="2" customWidth="1"/>
    <col min="6" max="6" width="19.75390625" style="2" customWidth="1"/>
    <col min="7" max="7" width="5.125" style="2" customWidth="1"/>
    <col min="8" max="8" width="12.00390625" style="2" customWidth="1"/>
    <col min="9" max="9" width="6.375" style="2" customWidth="1"/>
    <col min="10" max="10" width="5.875" style="2" customWidth="1"/>
    <col min="11" max="11" width="6.00390625" style="2" customWidth="1"/>
    <col min="12" max="12" width="6.125" style="2" customWidth="1"/>
    <col min="13" max="16" width="9.00390625" style="2" customWidth="1"/>
    <col min="17" max="17" width="23.00390625" style="2" customWidth="1"/>
    <col min="18" max="18" width="25.375" style="2" customWidth="1"/>
    <col min="19" max="19" width="11.875" style="2" customWidth="1"/>
    <col min="20" max="16384" width="9.00390625" style="2" customWidth="1"/>
  </cols>
  <sheetData>
    <row r="1" spans="1:11" ht="51" customHeight="1">
      <c r="A1" s="26" t="s">
        <v>0</v>
      </c>
      <c r="B1" s="1"/>
      <c r="C1" s="1"/>
      <c r="D1" s="1"/>
      <c r="E1" s="1"/>
      <c r="K1" s="3"/>
    </row>
    <row r="2" spans="1:5" ht="7.5" customHeight="1">
      <c r="A2" s="4"/>
      <c r="B2" s="4"/>
      <c r="C2" s="4"/>
      <c r="D2" s="4"/>
      <c r="E2" s="4"/>
    </row>
    <row r="3" s="5" customFormat="1" ht="30" customHeight="1"/>
    <row r="4" spans="1:12" ht="38.25" customHeight="1">
      <c r="A4" s="27" t="s">
        <v>183</v>
      </c>
      <c r="D4" s="6"/>
      <c r="E4" s="7"/>
      <c r="G4" s="8"/>
      <c r="H4" s="1"/>
      <c r="I4" s="1"/>
      <c r="J4" s="1"/>
      <c r="K4" s="1"/>
      <c r="L4" s="1"/>
    </row>
    <row r="5" spans="1:12" ht="27.75" customHeight="1">
      <c r="A5" s="3"/>
      <c r="D5" s="28" t="s">
        <v>126</v>
      </c>
      <c r="E5" s="1"/>
      <c r="G5" s="9"/>
      <c r="H5" s="1"/>
      <c r="K5" s="9"/>
      <c r="L5" s="1"/>
    </row>
    <row r="6" spans="7:12" ht="31.5" customHeight="1" thickBot="1">
      <c r="G6" s="1"/>
      <c r="H6" s="1"/>
      <c r="K6" s="1"/>
      <c r="L6" s="1"/>
    </row>
    <row r="7" spans="1:12" ht="33" customHeight="1">
      <c r="A7" s="134" t="s">
        <v>1</v>
      </c>
      <c r="B7" s="134"/>
      <c r="C7" s="195">
        <v>11</v>
      </c>
      <c r="G7" s="10"/>
      <c r="H7" s="10"/>
      <c r="I7" s="7"/>
      <c r="J7" s="7"/>
      <c r="K7" s="10"/>
      <c r="L7" s="10"/>
    </row>
    <row r="8" spans="1:12" ht="33" customHeight="1">
      <c r="A8" s="135" t="s">
        <v>2</v>
      </c>
      <c r="B8" s="135"/>
      <c r="C8" s="196">
        <v>12</v>
      </c>
      <c r="G8" s="10"/>
      <c r="H8" s="10"/>
      <c r="I8" s="7"/>
      <c r="J8" s="7"/>
      <c r="K8" s="10"/>
      <c r="L8" s="10"/>
    </row>
    <row r="9" spans="1:12" ht="33" customHeight="1">
      <c r="A9" s="135" t="s">
        <v>3</v>
      </c>
      <c r="B9" s="135"/>
      <c r="C9" s="196">
        <v>26</v>
      </c>
      <c r="G9" s="10"/>
      <c r="H9" s="10"/>
      <c r="I9" s="1"/>
      <c r="J9" s="1"/>
      <c r="K9" s="10"/>
      <c r="L9" s="10"/>
    </row>
    <row r="10" spans="1:12" ht="33" customHeight="1" thickBot="1">
      <c r="A10" s="136" t="s">
        <v>4</v>
      </c>
      <c r="B10" s="136"/>
      <c r="C10" s="197">
        <v>51</v>
      </c>
      <c r="G10" s="10"/>
      <c r="H10" s="10"/>
      <c r="I10" s="7"/>
      <c r="J10" s="7"/>
      <c r="K10" s="10"/>
      <c r="L10" s="10"/>
    </row>
    <row r="11" spans="1:12" ht="33" customHeight="1">
      <c r="A11" s="134" t="s">
        <v>5</v>
      </c>
      <c r="B11" s="134"/>
      <c r="C11" s="137">
        <v>1443627</v>
      </c>
      <c r="G11" s="10"/>
      <c r="H11" s="10"/>
      <c r="I11" s="1"/>
      <c r="J11" s="1"/>
      <c r="K11" s="10"/>
      <c r="L11" s="10"/>
    </row>
    <row r="12" spans="1:12" ht="33" customHeight="1">
      <c r="A12" s="135" t="s">
        <v>105</v>
      </c>
      <c r="B12" s="135"/>
      <c r="C12" s="138">
        <v>55514</v>
      </c>
      <c r="G12" s="10"/>
      <c r="H12" s="10"/>
      <c r="I12" s="1"/>
      <c r="J12" s="1"/>
      <c r="K12" s="10"/>
      <c r="L12" s="10"/>
    </row>
    <row r="13" spans="1:12" ht="33" customHeight="1" thickBot="1">
      <c r="A13" s="136" t="s">
        <v>131</v>
      </c>
      <c r="B13" s="136"/>
      <c r="C13" s="139">
        <v>54294</v>
      </c>
      <c r="G13" s="10"/>
      <c r="H13" s="10"/>
      <c r="I13" s="1"/>
      <c r="J13" s="1"/>
      <c r="K13" s="10"/>
      <c r="L13" s="10"/>
    </row>
    <row r="14" spans="1:12" ht="33" customHeight="1">
      <c r="A14" s="134" t="s">
        <v>6</v>
      </c>
      <c r="B14" s="134"/>
      <c r="C14" s="137">
        <v>7556</v>
      </c>
      <c r="G14" s="10"/>
      <c r="H14" s="10"/>
      <c r="I14" s="1"/>
      <c r="K14" s="10"/>
      <c r="L14" s="10"/>
    </row>
    <row r="15" spans="1:12" ht="33" customHeight="1">
      <c r="A15" s="135" t="s">
        <v>130</v>
      </c>
      <c r="B15" s="135"/>
      <c r="C15" s="138" t="s">
        <v>129</v>
      </c>
      <c r="G15" s="10"/>
      <c r="H15" s="10"/>
      <c r="K15" s="10"/>
      <c r="L15" s="10"/>
    </row>
    <row r="16" spans="1:12" ht="33" customHeight="1" thickBot="1">
      <c r="A16" s="140" t="s">
        <v>7</v>
      </c>
      <c r="B16" s="140"/>
      <c r="C16" s="141">
        <v>1172</v>
      </c>
      <c r="I16" s="1"/>
      <c r="J16" s="1"/>
      <c r="K16" s="11"/>
      <c r="L16" s="1"/>
    </row>
    <row r="17" spans="1:18" ht="33" customHeight="1">
      <c r="A17" s="16" t="s">
        <v>106</v>
      </c>
      <c r="B17" s="16"/>
      <c r="C17" s="142"/>
      <c r="Q17" s="12"/>
      <c r="R17" s="7"/>
    </row>
    <row r="18" spans="1:18" ht="25.5" customHeight="1">
      <c r="A18" s="16"/>
      <c r="B18" s="16"/>
      <c r="C18" s="142"/>
      <c r="G18" s="1"/>
      <c r="H18" s="1"/>
      <c r="K18" s="1"/>
      <c r="L18" s="1"/>
      <c r="Q18" s="15"/>
      <c r="R18" s="1"/>
    </row>
    <row r="19" spans="7:12" ht="25.5" customHeight="1">
      <c r="G19" s="1"/>
      <c r="H19" s="1"/>
      <c r="K19" s="1"/>
      <c r="L19" s="1"/>
    </row>
    <row r="20" spans="1:12" ht="27" customHeight="1">
      <c r="A20" s="29" t="s">
        <v>184</v>
      </c>
      <c r="G20" s="1"/>
      <c r="H20" s="1"/>
      <c r="K20" s="1"/>
      <c r="L20" s="1"/>
    </row>
    <row r="21" spans="1:12" ht="6" customHeight="1">
      <c r="A21" s="23"/>
      <c r="G21" s="1"/>
      <c r="H21" s="1"/>
      <c r="K21" s="1"/>
      <c r="L21" s="1"/>
    </row>
    <row r="22" ht="18.75" customHeight="1">
      <c r="E22" s="16" t="s">
        <v>92</v>
      </c>
    </row>
    <row r="23" spans="1:5" ht="27" customHeight="1">
      <c r="A23" s="24" t="s">
        <v>8</v>
      </c>
      <c r="B23" s="25" t="s">
        <v>9</v>
      </c>
      <c r="C23" s="25" t="s">
        <v>10</v>
      </c>
      <c r="D23" s="25" t="s">
        <v>11</v>
      </c>
      <c r="E23" s="24" t="s">
        <v>12</v>
      </c>
    </row>
    <row r="24" spans="1:5" ht="27" customHeight="1">
      <c r="A24" s="142" t="s">
        <v>96</v>
      </c>
      <c r="B24" s="143" t="s">
        <v>13</v>
      </c>
      <c r="C24" s="144">
        <v>50000</v>
      </c>
      <c r="D24" s="144">
        <v>524156</v>
      </c>
      <c r="E24" s="145">
        <v>989</v>
      </c>
    </row>
    <row r="25" spans="1:5" ht="27" customHeight="1">
      <c r="A25" s="142" t="s">
        <v>97</v>
      </c>
      <c r="B25" s="143" t="s">
        <v>14</v>
      </c>
      <c r="C25" s="144">
        <v>935254</v>
      </c>
      <c r="D25" s="144">
        <v>1165048</v>
      </c>
      <c r="E25" s="145">
        <v>1420</v>
      </c>
    </row>
    <row r="26" spans="1:5" ht="27" customHeight="1">
      <c r="A26" s="142" t="s">
        <v>98</v>
      </c>
      <c r="B26" s="143">
        <v>1961.12</v>
      </c>
      <c r="C26" s="144">
        <v>34415</v>
      </c>
      <c r="D26" s="144">
        <v>566640</v>
      </c>
      <c r="E26" s="145">
        <v>752</v>
      </c>
    </row>
    <row r="27" spans="1:5" ht="27" customHeight="1">
      <c r="A27" s="142" t="s">
        <v>99</v>
      </c>
      <c r="B27" s="143" t="s">
        <v>15</v>
      </c>
      <c r="C27" s="144">
        <v>36720</v>
      </c>
      <c r="D27" s="144">
        <v>420049</v>
      </c>
      <c r="E27" s="145">
        <v>1158</v>
      </c>
    </row>
    <row r="28" spans="1:5" ht="27" customHeight="1">
      <c r="A28" s="142" t="s">
        <v>90</v>
      </c>
      <c r="B28" s="143" t="s">
        <v>16</v>
      </c>
      <c r="C28" s="144">
        <v>21904</v>
      </c>
      <c r="D28" s="144">
        <v>287032</v>
      </c>
      <c r="E28" s="145">
        <v>487</v>
      </c>
    </row>
    <row r="29" spans="1:5" ht="27" customHeight="1">
      <c r="A29" s="142" t="s">
        <v>100</v>
      </c>
      <c r="B29" s="143" t="s">
        <v>17</v>
      </c>
      <c r="C29" s="144">
        <v>95831</v>
      </c>
      <c r="D29" s="144">
        <v>642312</v>
      </c>
      <c r="E29" s="145">
        <v>981</v>
      </c>
    </row>
    <row r="30" spans="1:5" ht="27" customHeight="1">
      <c r="A30" s="142" t="s">
        <v>91</v>
      </c>
      <c r="B30" s="143">
        <v>1962.12</v>
      </c>
      <c r="C30" s="144">
        <v>19098</v>
      </c>
      <c r="D30" s="198">
        <v>129055</v>
      </c>
      <c r="E30" s="145">
        <v>346</v>
      </c>
    </row>
    <row r="31" spans="1:5" ht="27" customHeight="1">
      <c r="A31" s="142" t="s">
        <v>101</v>
      </c>
      <c r="B31" s="143" t="s">
        <v>18</v>
      </c>
      <c r="C31" s="144">
        <v>226460</v>
      </c>
      <c r="D31" s="144">
        <v>450295</v>
      </c>
      <c r="E31" s="145">
        <v>908</v>
      </c>
    </row>
    <row r="32" spans="1:5" ht="27" customHeight="1">
      <c r="A32" s="142" t="s">
        <v>102</v>
      </c>
      <c r="B32" s="143" t="s">
        <v>19</v>
      </c>
      <c r="C32" s="144">
        <v>11143</v>
      </c>
      <c r="D32" s="144">
        <v>80759</v>
      </c>
      <c r="E32" s="145">
        <v>148</v>
      </c>
    </row>
    <row r="33" spans="1:9" ht="27" customHeight="1">
      <c r="A33" s="142" t="s">
        <v>103</v>
      </c>
      <c r="B33" s="143" t="s">
        <v>20</v>
      </c>
      <c r="C33" s="144">
        <v>6000</v>
      </c>
      <c r="D33" s="144">
        <v>97541</v>
      </c>
      <c r="E33" s="145">
        <v>109</v>
      </c>
      <c r="H33" s="2" t="s">
        <v>21</v>
      </c>
      <c r="I33" s="2" t="s">
        <v>22</v>
      </c>
    </row>
    <row r="34" spans="1:11" ht="27" customHeight="1">
      <c r="A34" s="272" t="s">
        <v>23</v>
      </c>
      <c r="B34" s="273"/>
      <c r="C34" s="274">
        <v>1436825</v>
      </c>
      <c r="D34" s="275">
        <f>SUM(D24:D33)</f>
        <v>4362887</v>
      </c>
      <c r="E34" s="276">
        <v>7298</v>
      </c>
      <c r="G34" s="2">
        <v>83</v>
      </c>
      <c r="H34" s="17">
        <v>23.4</v>
      </c>
      <c r="I34" s="17">
        <v>22</v>
      </c>
      <c r="K34" s="17"/>
    </row>
    <row r="35" spans="1:11" ht="27" customHeight="1">
      <c r="A35" s="146" t="s">
        <v>104</v>
      </c>
      <c r="B35" s="147" t="s">
        <v>24</v>
      </c>
      <c r="C35" s="148">
        <v>6802</v>
      </c>
      <c r="D35" s="148">
        <v>57762</v>
      </c>
      <c r="E35" s="149">
        <v>258</v>
      </c>
      <c r="G35" s="2">
        <v>84</v>
      </c>
      <c r="H35" s="17">
        <v>4.9</v>
      </c>
      <c r="I35" s="17">
        <v>5</v>
      </c>
      <c r="K35" s="17"/>
    </row>
    <row r="36" spans="1:11" ht="27" customHeight="1">
      <c r="A36" s="16" t="s">
        <v>185</v>
      </c>
      <c r="B36" s="16"/>
      <c r="C36" s="16"/>
      <c r="D36" s="256"/>
      <c r="E36" s="16"/>
      <c r="G36" s="2">
        <v>85</v>
      </c>
      <c r="H36" s="17">
        <v>2.5</v>
      </c>
      <c r="I36" s="17">
        <v>4.2</v>
      </c>
      <c r="K36" s="17"/>
    </row>
    <row r="37" spans="7:11" ht="27" customHeight="1">
      <c r="G37" s="2">
        <v>86</v>
      </c>
      <c r="H37" s="17">
        <v>7.4</v>
      </c>
      <c r="I37" s="17">
        <v>3.4</v>
      </c>
      <c r="K37" s="17"/>
    </row>
    <row r="38" spans="7:19" ht="21.75" customHeight="1">
      <c r="G38" s="2">
        <v>87</v>
      </c>
      <c r="H38" s="17">
        <v>11.6</v>
      </c>
      <c r="I38" s="17">
        <v>12.8</v>
      </c>
      <c r="K38" s="17"/>
      <c r="N38" s="17"/>
      <c r="R38" s="18"/>
      <c r="S38" s="18"/>
    </row>
    <row r="39" spans="7:19" ht="27.75" customHeight="1">
      <c r="G39" s="2">
        <v>88</v>
      </c>
      <c r="H39" s="17">
        <v>15.1</v>
      </c>
      <c r="I39" s="17">
        <v>8.9</v>
      </c>
      <c r="K39" s="17"/>
      <c r="N39" s="17"/>
      <c r="R39" s="18"/>
      <c r="S39" s="18"/>
    </row>
    <row r="40" spans="7:19" ht="31.5" customHeight="1">
      <c r="G40" s="2">
        <v>89</v>
      </c>
      <c r="H40" s="17">
        <v>7.7</v>
      </c>
      <c r="I40" s="17">
        <v>14.3</v>
      </c>
      <c r="K40" s="17"/>
      <c r="N40" s="17"/>
      <c r="R40" s="18"/>
      <c r="S40" s="18"/>
    </row>
    <row r="41" spans="7:19" ht="36" customHeight="1">
      <c r="G41" s="2">
        <v>90</v>
      </c>
      <c r="H41" s="17">
        <v>20.2</v>
      </c>
      <c r="I41" s="17">
        <v>25.5</v>
      </c>
      <c r="K41" s="17"/>
      <c r="N41" s="17"/>
      <c r="R41" s="18"/>
      <c r="S41" s="18"/>
    </row>
    <row r="42" spans="7:19" ht="25.5" customHeight="1">
      <c r="G42" s="2">
        <v>91</v>
      </c>
      <c r="H42" s="17">
        <v>30.3</v>
      </c>
      <c r="I42" s="17">
        <v>15.1</v>
      </c>
      <c r="K42" s="17"/>
      <c r="N42" s="17"/>
      <c r="R42" s="18"/>
      <c r="S42" s="18"/>
    </row>
    <row r="43" spans="7:14" ht="18" customHeight="1">
      <c r="G43" s="2">
        <v>92</v>
      </c>
      <c r="H43" s="17">
        <v>5.6</v>
      </c>
      <c r="I43" s="17">
        <v>-0.4</v>
      </c>
      <c r="K43" s="17"/>
      <c r="N43" s="17"/>
    </row>
    <row r="44" spans="7:14" ht="12.75" customHeight="1">
      <c r="G44" s="2">
        <v>93</v>
      </c>
      <c r="H44" s="17">
        <v>0</v>
      </c>
      <c r="I44" s="17">
        <v>8.3</v>
      </c>
      <c r="K44" s="17"/>
      <c r="N44" s="17"/>
    </row>
    <row r="45" spans="7:14" ht="23.25" customHeight="1">
      <c r="G45" s="2">
        <v>94</v>
      </c>
      <c r="H45" s="17">
        <v>12.8</v>
      </c>
      <c r="I45" s="17">
        <v>4.6</v>
      </c>
      <c r="K45" s="17"/>
      <c r="N45" s="17"/>
    </row>
    <row r="46" spans="7:18" ht="21.75">
      <c r="G46" s="2">
        <v>95</v>
      </c>
      <c r="H46" s="17">
        <v>7.3</v>
      </c>
      <c r="I46" s="17">
        <v>8.8</v>
      </c>
      <c r="K46" s="17"/>
      <c r="N46" s="17"/>
      <c r="Q46" s="19"/>
      <c r="R46" s="1"/>
    </row>
    <row r="47" spans="7:18" ht="15">
      <c r="G47" s="2">
        <v>96</v>
      </c>
      <c r="H47" s="17">
        <v>6.2</v>
      </c>
      <c r="I47" s="17">
        <v>6.9</v>
      </c>
      <c r="K47" s="17"/>
      <c r="N47" s="17"/>
      <c r="Q47" s="1"/>
      <c r="R47" s="1"/>
    </row>
    <row r="48" spans="7:14" ht="15">
      <c r="G48" s="2">
        <v>97</v>
      </c>
      <c r="H48" s="17">
        <v>2.9</v>
      </c>
      <c r="I48" s="17">
        <v>1.4</v>
      </c>
      <c r="K48" s="17"/>
      <c r="N48" s="17"/>
    </row>
    <row r="49" spans="7:14" ht="15">
      <c r="G49" s="2">
        <v>98</v>
      </c>
      <c r="H49" s="17">
        <v>-27.8</v>
      </c>
      <c r="I49" s="17">
        <v>-9</v>
      </c>
      <c r="K49" s="17"/>
      <c r="N49" s="17"/>
    </row>
    <row r="50" spans="7:14" ht="15">
      <c r="G50" s="2">
        <v>99</v>
      </c>
      <c r="H50" s="17">
        <v>0.2</v>
      </c>
      <c r="I50" s="17">
        <v>-10.1</v>
      </c>
      <c r="K50" s="17"/>
      <c r="N50" s="17"/>
    </row>
    <row r="51" spans="7:14" ht="15">
      <c r="G51" s="22" t="s">
        <v>107</v>
      </c>
      <c r="H51" s="17">
        <v>7.3</v>
      </c>
      <c r="I51" s="17">
        <v>-3.7</v>
      </c>
      <c r="K51" s="17"/>
      <c r="N51" s="17"/>
    </row>
    <row r="52" spans="7:14" ht="15">
      <c r="G52" s="235" t="s">
        <v>132</v>
      </c>
      <c r="H52" s="17">
        <v>4.3</v>
      </c>
      <c r="I52" s="17">
        <v>5.6</v>
      </c>
      <c r="K52" s="17"/>
      <c r="N52" s="17"/>
    </row>
    <row r="53" spans="7:14" ht="15">
      <c r="G53" s="22" t="s">
        <v>133</v>
      </c>
      <c r="H53" s="17">
        <v>8.5</v>
      </c>
      <c r="I53" s="17">
        <v>3.2</v>
      </c>
      <c r="K53" s="17"/>
      <c r="N53" s="17"/>
    </row>
    <row r="54" spans="11:14" ht="15">
      <c r="K54" s="17"/>
      <c r="N54" s="17"/>
    </row>
    <row r="55" spans="11:14" ht="15">
      <c r="K55" s="17"/>
      <c r="N55" s="17"/>
    </row>
    <row r="56" spans="11:14" ht="15">
      <c r="K56" s="17"/>
      <c r="N56" s="17"/>
    </row>
    <row r="57" ht="15">
      <c r="K57" s="17"/>
    </row>
    <row r="58" ht="15">
      <c r="K58" s="17"/>
    </row>
    <row r="59" ht="15">
      <c r="K59" s="17"/>
    </row>
    <row r="60" ht="15">
      <c r="K60" s="17"/>
    </row>
    <row r="61" ht="15">
      <c r="K61" s="17"/>
    </row>
    <row r="62" ht="15">
      <c r="K62" s="17"/>
    </row>
    <row r="63" ht="15">
      <c r="K63" s="17"/>
    </row>
  </sheetData>
  <printOptions horizontalCentered="1"/>
  <pageMargins left="0.3937007874015748" right="0.3937007874015748" top="0.4330708661417323" bottom="0.4724409448818898" header="0.35433070866141736" footer="0.3937007874015748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K60"/>
  <sheetViews>
    <sheetView showZeros="0" view="pageBreakPreview" zoomScale="75" zoomScaleNormal="50" zoomScaleSheetLayoutView="75" workbookViewId="0" topLeftCell="L16">
      <selection activeCell="G44" sqref="G44"/>
    </sheetView>
  </sheetViews>
  <sheetFormatPr defaultColWidth="9.00390625" defaultRowHeight="14.25"/>
  <cols>
    <col min="1" max="1" width="7.50390625" style="2" customWidth="1"/>
    <col min="2" max="2" width="8.875" style="2" customWidth="1"/>
    <col min="3" max="3" width="6.625" style="2" customWidth="1"/>
    <col min="4" max="4" width="11.25390625" style="2" customWidth="1"/>
    <col min="5" max="5" width="8.875" style="2" customWidth="1"/>
    <col min="6" max="6" width="9.625" style="2" bestFit="1" customWidth="1"/>
    <col min="7" max="7" width="7.375" style="2" customWidth="1"/>
    <col min="8" max="8" width="10.50390625" style="2" customWidth="1"/>
    <col min="9" max="10" width="9.125" style="2" customWidth="1"/>
    <col min="11" max="11" width="10.125" style="2" customWidth="1"/>
    <col min="12" max="12" width="9.50390625" style="2" customWidth="1"/>
    <col min="13" max="13" width="7.25390625" style="2" customWidth="1"/>
    <col min="14" max="14" width="7.50390625" style="2" customWidth="1"/>
    <col min="15" max="15" width="9.375" style="2" customWidth="1"/>
    <col min="16" max="16" width="6.625" style="2" customWidth="1"/>
    <col min="17" max="17" width="6.75390625" style="2" customWidth="1"/>
    <col min="18" max="18" width="6.50390625" style="2" customWidth="1"/>
    <col min="19" max="19" width="8.375" style="2" customWidth="1"/>
    <col min="20" max="20" width="8.125" style="2" customWidth="1"/>
    <col min="21" max="21" width="8.875" style="2" customWidth="1"/>
    <col min="22" max="22" width="8.25390625" style="2" customWidth="1"/>
    <col min="23" max="23" width="8.375" style="2" customWidth="1"/>
    <col min="24" max="24" width="8.75390625" style="2" customWidth="1"/>
    <col min="25" max="25" width="8.625" style="2" customWidth="1"/>
    <col min="26" max="26" width="8.50390625" style="2" customWidth="1"/>
    <col min="27" max="28" width="8.25390625" style="2" customWidth="1"/>
    <col min="29" max="29" width="8.125" style="2" customWidth="1"/>
    <col min="30" max="30" width="9.00390625" style="2" customWidth="1"/>
    <col min="31" max="31" width="10.125" style="2" customWidth="1"/>
    <col min="32" max="32" width="7.75390625" style="2" customWidth="1"/>
    <col min="33" max="33" width="8.125" style="2" customWidth="1"/>
    <col min="34" max="34" width="7.00390625" style="2" customWidth="1"/>
    <col min="35" max="35" width="8.625" style="2" customWidth="1"/>
    <col min="36" max="36" width="8.00390625" style="2" customWidth="1"/>
    <col min="37" max="37" width="8.375" style="2" customWidth="1"/>
    <col min="38" max="38" width="9.50390625" style="2" customWidth="1"/>
    <col min="39" max="39" width="7.50390625" style="2" customWidth="1"/>
    <col min="40" max="40" width="8.00390625" style="2" customWidth="1"/>
    <col min="41" max="41" width="7.125" style="2" customWidth="1"/>
    <col min="42" max="43" width="10.125" style="2" customWidth="1"/>
    <col min="44" max="44" width="7.50390625" style="2" customWidth="1"/>
    <col min="45" max="45" width="8.50390625" style="2" customWidth="1"/>
    <col min="46" max="46" width="7.50390625" style="2" customWidth="1"/>
    <col min="47" max="47" width="9.50390625" style="2" customWidth="1"/>
    <col min="48" max="48" width="8.00390625" style="2" customWidth="1"/>
    <col min="49" max="49" width="7.25390625" style="2" customWidth="1"/>
    <col min="50" max="50" width="9.50390625" style="2" customWidth="1"/>
    <col min="51" max="51" width="8.375" style="2" customWidth="1"/>
    <col min="52" max="53" width="9.00390625" style="2" customWidth="1"/>
    <col min="54" max="55" width="8.125" style="2" customWidth="1"/>
    <col min="56" max="56" width="9.00390625" style="2" customWidth="1"/>
    <col min="57" max="57" width="8.75390625" style="2" customWidth="1"/>
    <col min="58" max="58" width="8.50390625" style="2" customWidth="1"/>
    <col min="59" max="59" width="8.125" style="2" customWidth="1"/>
    <col min="60" max="60" width="8.375" style="2" customWidth="1"/>
    <col min="61" max="61" width="8.625" style="2" customWidth="1"/>
    <col min="62" max="62" width="9.50390625" style="2" customWidth="1"/>
    <col min="63" max="63" width="7.50390625" style="2" customWidth="1"/>
    <col min="64" max="64" width="6.125" style="2" customWidth="1"/>
    <col min="65" max="65" width="5.75390625" style="2" customWidth="1"/>
    <col min="66" max="66" width="6.125" style="2" customWidth="1"/>
    <col min="67" max="67" width="6.00390625" style="2" customWidth="1"/>
    <col min="68" max="68" width="5.75390625" style="2" customWidth="1"/>
    <col min="69" max="69" width="5.875" style="2" customWidth="1"/>
    <col min="70" max="70" width="5.25390625" style="2" customWidth="1"/>
    <col min="71" max="16384" width="9.00390625" style="2" customWidth="1"/>
  </cols>
  <sheetData>
    <row r="1" spans="1:64" ht="52.5" customHeight="1">
      <c r="A1" s="26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0"/>
      <c r="AC1" s="31"/>
      <c r="AD1" s="14"/>
      <c r="BA1" s="1" t="s">
        <v>26</v>
      </c>
      <c r="BB1" s="1"/>
      <c r="BD1" s="1"/>
      <c r="BE1" s="1"/>
      <c r="BF1" s="1"/>
      <c r="BJ1" s="1" t="s">
        <v>27</v>
      </c>
      <c r="BK1" s="1"/>
      <c r="BL1" s="1"/>
    </row>
    <row r="2" spans="1:3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34"/>
    </row>
    <row r="3" spans="1:64" ht="48" customHeight="1">
      <c r="A3" s="27" t="s">
        <v>127</v>
      </c>
      <c r="O3" s="27" t="s">
        <v>128</v>
      </c>
      <c r="AC3" s="14"/>
      <c r="AD3" s="14"/>
      <c r="BA3" s="35"/>
      <c r="BB3" s="35" t="s">
        <v>30</v>
      </c>
      <c r="BC3" s="2" t="s">
        <v>31</v>
      </c>
      <c r="BD3" s="35"/>
      <c r="BE3" s="35"/>
      <c r="BF3" s="35"/>
      <c r="BJ3" s="35"/>
      <c r="BK3" s="35" t="s">
        <v>32</v>
      </c>
      <c r="BL3" s="35" t="s">
        <v>33</v>
      </c>
    </row>
    <row r="4" spans="13:64" ht="21" customHeight="1">
      <c r="M4" s="36"/>
      <c r="N4" s="133" t="s">
        <v>46</v>
      </c>
      <c r="AC4" s="14"/>
      <c r="AD4" s="14"/>
      <c r="BA4" s="241">
        <v>85</v>
      </c>
      <c r="BB4" s="241">
        <v>49.1</v>
      </c>
      <c r="BC4" s="242">
        <f aca="true" t="shared" si="0" ref="BC4:BC11">SUM(100-BB4)</f>
        <v>50.9</v>
      </c>
      <c r="BD4" s="35"/>
      <c r="BE4" s="35"/>
      <c r="BF4" s="35"/>
      <c r="BJ4" s="241">
        <v>85</v>
      </c>
      <c r="BK4" s="241">
        <v>84.1</v>
      </c>
      <c r="BL4" s="241">
        <v>15.9</v>
      </c>
    </row>
    <row r="5" spans="1:64" ht="16.5">
      <c r="A5" s="266" t="s">
        <v>37</v>
      </c>
      <c r="B5" s="37" t="s">
        <v>34</v>
      </c>
      <c r="C5" s="38"/>
      <c r="D5" s="39"/>
      <c r="E5" s="40"/>
      <c r="F5" s="40"/>
      <c r="G5" s="40"/>
      <c r="H5" s="40"/>
      <c r="I5" s="41"/>
      <c r="J5" s="39"/>
      <c r="K5" s="41"/>
      <c r="L5" s="37" t="s">
        <v>35</v>
      </c>
      <c r="M5" s="42"/>
      <c r="N5" s="43" t="s">
        <v>36</v>
      </c>
      <c r="AC5" s="14"/>
      <c r="AD5" s="14"/>
      <c r="BA5" s="241">
        <v>90</v>
      </c>
      <c r="BB5" s="241">
        <v>68.5</v>
      </c>
      <c r="BC5" s="242">
        <f t="shared" si="0"/>
        <v>31.5</v>
      </c>
      <c r="BD5" s="35"/>
      <c r="BE5" s="35"/>
      <c r="BF5" s="35"/>
      <c r="BJ5" s="241">
        <v>90</v>
      </c>
      <c r="BK5" s="241">
        <v>93.1</v>
      </c>
      <c r="BL5" s="241">
        <v>6.9</v>
      </c>
    </row>
    <row r="6" spans="1:64" ht="16.5">
      <c r="A6" s="267"/>
      <c r="B6" s="44" t="s">
        <v>38</v>
      </c>
      <c r="C6" s="45"/>
      <c r="D6" s="44" t="s">
        <v>11</v>
      </c>
      <c r="E6" s="46"/>
      <c r="F6" s="46"/>
      <c r="G6" s="46"/>
      <c r="H6" s="46"/>
      <c r="I6" s="45"/>
      <c r="J6" s="44" t="s">
        <v>39</v>
      </c>
      <c r="K6" s="45"/>
      <c r="L6" s="44" t="s">
        <v>40</v>
      </c>
      <c r="M6" s="46"/>
      <c r="N6" s="47" t="s">
        <v>41</v>
      </c>
      <c r="AC6" s="14"/>
      <c r="AD6" s="14"/>
      <c r="BA6" s="241">
        <v>95</v>
      </c>
      <c r="BB6" s="241">
        <v>81.9</v>
      </c>
      <c r="BC6" s="242">
        <f t="shared" si="0"/>
        <v>18.099999999999994</v>
      </c>
      <c r="BD6" s="35"/>
      <c r="BE6" s="35"/>
      <c r="BF6" s="35"/>
      <c r="BJ6" s="241">
        <v>95</v>
      </c>
      <c r="BK6" s="244">
        <v>96</v>
      </c>
      <c r="BL6" s="244">
        <v>4</v>
      </c>
    </row>
    <row r="7" spans="1:64" ht="10.5" customHeight="1">
      <c r="A7" s="267"/>
      <c r="B7" s="44"/>
      <c r="C7" s="49"/>
      <c r="D7" s="50"/>
      <c r="E7" s="51"/>
      <c r="F7" s="51"/>
      <c r="G7" s="51"/>
      <c r="H7" s="51"/>
      <c r="I7" s="49"/>
      <c r="J7" s="44"/>
      <c r="K7" s="49"/>
      <c r="L7" s="44"/>
      <c r="M7" s="51"/>
      <c r="N7" s="47"/>
      <c r="AC7" s="14"/>
      <c r="AD7" s="14"/>
      <c r="BA7" s="241">
        <v>97</v>
      </c>
      <c r="BB7" s="241">
        <v>86.4</v>
      </c>
      <c r="BC7" s="242">
        <f t="shared" si="0"/>
        <v>13.599999999999994</v>
      </c>
      <c r="BD7" s="35"/>
      <c r="BE7" s="35"/>
      <c r="BF7" s="35"/>
      <c r="BJ7" s="241">
        <v>97</v>
      </c>
      <c r="BK7" s="244">
        <v>97.7</v>
      </c>
      <c r="BL7" s="244">
        <v>2.3</v>
      </c>
    </row>
    <row r="8" spans="1:64" ht="18.75" customHeight="1" thickBot="1">
      <c r="A8" s="268"/>
      <c r="B8" s="52"/>
      <c r="C8" s="53" t="s">
        <v>42</v>
      </c>
      <c r="D8" s="54" t="s">
        <v>35</v>
      </c>
      <c r="E8" s="53" t="s">
        <v>42</v>
      </c>
      <c r="F8" s="54" t="s">
        <v>43</v>
      </c>
      <c r="G8" s="55" t="s">
        <v>42</v>
      </c>
      <c r="H8" s="54" t="s">
        <v>44</v>
      </c>
      <c r="I8" s="53" t="s">
        <v>42</v>
      </c>
      <c r="J8" s="56"/>
      <c r="K8" s="57" t="s">
        <v>42</v>
      </c>
      <c r="L8" s="56"/>
      <c r="M8" s="58" t="s">
        <v>42</v>
      </c>
      <c r="N8" s="56" t="s">
        <v>45</v>
      </c>
      <c r="AC8" s="14"/>
      <c r="AD8" s="14"/>
      <c r="BA8" s="241">
        <v>99</v>
      </c>
      <c r="BB8" s="241">
        <v>87.9</v>
      </c>
      <c r="BC8" s="242">
        <f t="shared" si="0"/>
        <v>12.099999999999994</v>
      </c>
      <c r="BD8" s="35"/>
      <c r="BE8" s="48"/>
      <c r="BF8" s="48"/>
      <c r="BJ8" s="241">
        <v>99</v>
      </c>
      <c r="BK8" s="241">
        <v>95.9</v>
      </c>
      <c r="BL8" s="241">
        <v>4.1</v>
      </c>
    </row>
    <row r="9" spans="1:89" ht="22.5" customHeight="1">
      <c r="A9" s="199">
        <v>1970</v>
      </c>
      <c r="B9" s="200">
        <v>5821604</v>
      </c>
      <c r="C9" s="201"/>
      <c r="D9" s="200">
        <f>SUM(L9-J9)</f>
        <v>5330952</v>
      </c>
      <c r="E9" s="201"/>
      <c r="F9" s="200">
        <v>611559</v>
      </c>
      <c r="G9" s="202"/>
      <c r="H9" s="200">
        <f aca="true" t="shared" si="1" ref="H9:H21">SUM(D9,F9)</f>
        <v>5942511</v>
      </c>
      <c r="I9" s="201"/>
      <c r="J9" s="200"/>
      <c r="K9" s="201"/>
      <c r="L9" s="200">
        <v>5330952</v>
      </c>
      <c r="M9" s="202"/>
      <c r="N9" s="203">
        <v>165.3</v>
      </c>
      <c r="AC9" s="31"/>
      <c r="AD9" s="14"/>
      <c r="AE9" s="35"/>
      <c r="AF9" s="35"/>
      <c r="AG9" s="35"/>
      <c r="AH9" s="35"/>
      <c r="AI9" s="35"/>
      <c r="AJ9" s="35"/>
      <c r="AK9" s="35"/>
      <c r="AL9" s="35"/>
      <c r="AM9" s="35"/>
      <c r="AN9" s="35"/>
      <c r="BA9" s="243" t="s">
        <v>143</v>
      </c>
      <c r="BB9" s="241">
        <v>88.9</v>
      </c>
      <c r="BC9" s="242">
        <f t="shared" si="0"/>
        <v>11.099999999999994</v>
      </c>
      <c r="BD9" s="35"/>
      <c r="BE9" s="48"/>
      <c r="BF9" s="48"/>
      <c r="BJ9" s="243" t="s">
        <v>146</v>
      </c>
      <c r="BK9" s="241">
        <v>97.2</v>
      </c>
      <c r="BL9" s="241">
        <v>2.2</v>
      </c>
      <c r="CJ9" s="14"/>
      <c r="CK9" s="14"/>
    </row>
    <row r="10" spans="1:89" ht="22.5" customHeight="1">
      <c r="A10" s="199">
        <v>1980</v>
      </c>
      <c r="B10" s="200">
        <v>15573117</v>
      </c>
      <c r="C10" s="201">
        <f aca="true" t="shared" si="2" ref="C10:C18">SUM(B10/B9)*100</f>
        <v>267.50560498446816</v>
      </c>
      <c r="D10" s="200">
        <f>SUM(L10-J10)</f>
        <v>13172037</v>
      </c>
      <c r="E10" s="201">
        <f aca="true" t="shared" si="3" ref="E10:E18">SUM(D10/D9)*100</f>
        <v>247.08601765688377</v>
      </c>
      <c r="F10" s="200">
        <v>4409112</v>
      </c>
      <c r="G10" s="202">
        <f aca="true" t="shared" si="4" ref="G10:G18">SUM(F10/F9)*100</f>
        <v>720.9626544617936</v>
      </c>
      <c r="H10" s="200">
        <f t="shared" si="1"/>
        <v>17581149</v>
      </c>
      <c r="I10" s="201">
        <f aca="true" t="shared" si="5" ref="I10:I18">SUM(H10/H9)*100</f>
        <v>295.85387389270295</v>
      </c>
      <c r="J10" s="200"/>
      <c r="K10" s="201"/>
      <c r="L10" s="200">
        <v>13172037</v>
      </c>
      <c r="M10" s="202">
        <f aca="true" t="shared" si="6" ref="M10:M18">SUM(L10/L9)*100</f>
        <v>247.08601765688377</v>
      </c>
      <c r="N10" s="203">
        <v>345.5</v>
      </c>
      <c r="AC10" s="31"/>
      <c r="AD10" s="14"/>
      <c r="BA10" s="243" t="s">
        <v>144</v>
      </c>
      <c r="BB10" s="241">
        <v>88.7</v>
      </c>
      <c r="BC10" s="242">
        <f t="shared" si="0"/>
        <v>11.299999999999997</v>
      </c>
      <c r="BD10" s="35"/>
      <c r="BE10" s="35"/>
      <c r="BF10" s="35"/>
      <c r="BJ10" s="243" t="s">
        <v>147</v>
      </c>
      <c r="BK10" s="241">
        <v>98.4</v>
      </c>
      <c r="BL10" s="241">
        <v>1.6</v>
      </c>
      <c r="CJ10" s="14"/>
      <c r="CK10" s="14"/>
    </row>
    <row r="11" spans="1:89" ht="22.5" customHeight="1">
      <c r="A11" s="199">
        <v>1985</v>
      </c>
      <c r="B11" s="200">
        <v>20498373</v>
      </c>
      <c r="C11" s="201">
        <f t="shared" si="2"/>
        <v>131.6266550877387</v>
      </c>
      <c r="D11" s="200">
        <f>SUM(L11-J11)</f>
        <v>18976265</v>
      </c>
      <c r="E11" s="201">
        <f t="shared" si="3"/>
        <v>144.06477145486306</v>
      </c>
      <c r="F11" s="200">
        <v>2942804</v>
      </c>
      <c r="G11" s="202">
        <f t="shared" si="4"/>
        <v>66.74368897864241</v>
      </c>
      <c r="H11" s="200">
        <f t="shared" si="1"/>
        <v>21919069</v>
      </c>
      <c r="I11" s="201">
        <f t="shared" si="5"/>
        <v>124.67370022289215</v>
      </c>
      <c r="J11" s="200"/>
      <c r="K11" s="201"/>
      <c r="L11" s="200">
        <v>18976265</v>
      </c>
      <c r="M11" s="202">
        <f t="shared" si="6"/>
        <v>144.06477145486306</v>
      </c>
      <c r="N11" s="203">
        <v>465</v>
      </c>
      <c r="AC11" s="14"/>
      <c r="AD11" s="14"/>
      <c r="BA11" s="243" t="s">
        <v>145</v>
      </c>
      <c r="BB11" s="241">
        <v>89.1</v>
      </c>
      <c r="BC11" s="242">
        <f t="shared" si="0"/>
        <v>10.900000000000006</v>
      </c>
      <c r="BD11" s="35"/>
      <c r="BE11" s="35"/>
      <c r="BF11" s="35"/>
      <c r="BJ11" s="243" t="s">
        <v>148</v>
      </c>
      <c r="BK11" s="241">
        <v>98.7</v>
      </c>
      <c r="BL11" s="241">
        <v>1.3</v>
      </c>
      <c r="CJ11" s="14"/>
      <c r="CK11" s="14"/>
    </row>
    <row r="12" spans="1:89" ht="22.5" customHeight="1">
      <c r="A12" s="199">
        <v>1990</v>
      </c>
      <c r="B12" s="200">
        <v>33574874</v>
      </c>
      <c r="C12" s="201">
        <f>SUM(B12/B11)*100</f>
        <v>163.79287273189925</v>
      </c>
      <c r="D12" s="200">
        <v>31803235</v>
      </c>
      <c r="E12" s="201">
        <f>SUM(D12/D11)*100</f>
        <v>167.59480856743937</v>
      </c>
      <c r="F12" s="200">
        <v>1951606</v>
      </c>
      <c r="G12" s="201">
        <f>SUM(F12/F11)*100</f>
        <v>66.31790632335691</v>
      </c>
      <c r="H12" s="200">
        <f t="shared" si="1"/>
        <v>33754841</v>
      </c>
      <c r="I12" s="201">
        <f>SUM(H12/H11)*100</f>
        <v>153.99760363909616</v>
      </c>
      <c r="J12" s="200">
        <v>2100280</v>
      </c>
      <c r="K12" s="201"/>
      <c r="L12" s="200">
        <v>33903515</v>
      </c>
      <c r="M12" s="201">
        <f>SUM(L12/L11)*100</f>
        <v>178.6627400070562</v>
      </c>
      <c r="N12" s="203">
        <v>791</v>
      </c>
      <c r="AC12" s="59"/>
      <c r="AD12" s="59"/>
      <c r="BA12" s="30" t="s">
        <v>28</v>
      </c>
      <c r="CJ12" s="14"/>
      <c r="CK12" s="14"/>
    </row>
    <row r="13" spans="1:84" ht="22.5" customHeight="1">
      <c r="A13" s="199">
        <v>1991</v>
      </c>
      <c r="B13" s="200">
        <v>37334812</v>
      </c>
      <c r="C13" s="201">
        <f t="shared" si="2"/>
        <v>111.1986660024398</v>
      </c>
      <c r="D13" s="200">
        <v>37115328</v>
      </c>
      <c r="E13" s="201">
        <f t="shared" si="3"/>
        <v>116.70299578014627</v>
      </c>
      <c r="F13" s="200">
        <v>1671421</v>
      </c>
      <c r="G13" s="202">
        <f t="shared" si="4"/>
        <v>85.6433624409845</v>
      </c>
      <c r="H13" s="200">
        <f t="shared" si="1"/>
        <v>38786749</v>
      </c>
      <c r="I13" s="201">
        <f t="shared" si="5"/>
        <v>114.90721878974337</v>
      </c>
      <c r="J13" s="204">
        <v>7070900</v>
      </c>
      <c r="K13" s="201">
        <f aca="true" t="shared" si="7" ref="K13:K18">SUM(J13/J12)*100</f>
        <v>336.6646351914983</v>
      </c>
      <c r="L13" s="200">
        <v>44186228</v>
      </c>
      <c r="M13" s="202">
        <f t="shared" si="6"/>
        <v>130.32934195761118</v>
      </c>
      <c r="N13" s="203">
        <v>1021</v>
      </c>
      <c r="AC13" s="59"/>
      <c r="AD13" s="59"/>
      <c r="BI13" s="18"/>
      <c r="BM13" s="18" t="s">
        <v>46</v>
      </c>
      <c r="CE13" s="14"/>
      <c r="CF13" s="14"/>
    </row>
    <row r="14" spans="1:83" ht="22.5" customHeight="1">
      <c r="A14" s="199">
        <v>1992</v>
      </c>
      <c r="B14" s="200">
        <v>42620272</v>
      </c>
      <c r="C14" s="201">
        <f t="shared" si="2"/>
        <v>114.15692142764775</v>
      </c>
      <c r="D14" s="200">
        <v>41114773</v>
      </c>
      <c r="E14" s="201">
        <f t="shared" si="3"/>
        <v>110.7757231729166</v>
      </c>
      <c r="F14" s="200">
        <v>1719912</v>
      </c>
      <c r="G14" s="202">
        <f t="shared" si="4"/>
        <v>102.90118408228687</v>
      </c>
      <c r="H14" s="200">
        <f t="shared" si="1"/>
        <v>42834685</v>
      </c>
      <c r="I14" s="201">
        <f t="shared" si="5"/>
        <v>110.43638898428945</v>
      </c>
      <c r="J14" s="200">
        <v>5549726</v>
      </c>
      <c r="K14" s="201">
        <f t="shared" si="7"/>
        <v>78.48684043049683</v>
      </c>
      <c r="L14" s="200">
        <v>46664509</v>
      </c>
      <c r="M14" s="202">
        <f t="shared" si="6"/>
        <v>105.6087181734544</v>
      </c>
      <c r="N14" s="203">
        <v>1067</v>
      </c>
      <c r="AC14" s="59"/>
      <c r="AD14" s="59"/>
      <c r="BA14" s="60"/>
      <c r="BB14" s="60"/>
      <c r="BC14" s="60"/>
      <c r="BD14" s="61">
        <v>86</v>
      </c>
      <c r="BE14" s="61">
        <v>90</v>
      </c>
      <c r="BF14" s="61">
        <v>95</v>
      </c>
      <c r="BG14" s="61">
        <v>96</v>
      </c>
      <c r="BH14" s="61">
        <v>97</v>
      </c>
      <c r="BI14" s="61">
        <v>98</v>
      </c>
      <c r="BJ14" s="61">
        <v>99</v>
      </c>
      <c r="BK14" s="238" t="s">
        <v>140</v>
      </c>
      <c r="BL14" s="239" t="s">
        <v>141</v>
      </c>
      <c r="BM14" s="240" t="s">
        <v>142</v>
      </c>
      <c r="CD14" s="31"/>
      <c r="CE14" s="14"/>
    </row>
    <row r="15" spans="1:83" ht="22.5" customHeight="1">
      <c r="A15" s="199">
        <v>1993</v>
      </c>
      <c r="B15" s="200">
        <v>46893970</v>
      </c>
      <c r="C15" s="201">
        <f t="shared" si="2"/>
        <v>110.0273832133216</v>
      </c>
      <c r="D15" s="200">
        <v>45562528</v>
      </c>
      <c r="E15" s="201">
        <f t="shared" si="3"/>
        <v>110.81789993100533</v>
      </c>
      <c r="F15" s="200">
        <v>4369307</v>
      </c>
      <c r="G15" s="202">
        <f t="shared" si="4"/>
        <v>254.04247426612523</v>
      </c>
      <c r="H15" s="200">
        <f t="shared" si="1"/>
        <v>49931835</v>
      </c>
      <c r="I15" s="201">
        <f t="shared" si="5"/>
        <v>116.56869894105677</v>
      </c>
      <c r="J15" s="200">
        <v>1118826</v>
      </c>
      <c r="K15" s="201">
        <f t="shared" si="7"/>
        <v>20.160022314615173</v>
      </c>
      <c r="L15" s="200">
        <v>46681354</v>
      </c>
      <c r="M15" s="202">
        <f t="shared" si="6"/>
        <v>100.03609809759276</v>
      </c>
      <c r="N15" s="203">
        <v>1056</v>
      </c>
      <c r="AC15" s="59"/>
      <c r="AD15" s="59"/>
      <c r="BA15" s="7" t="s">
        <v>47</v>
      </c>
      <c r="BD15" s="63">
        <v>2069</v>
      </c>
      <c r="BE15" s="63">
        <v>3310</v>
      </c>
      <c r="BF15" s="63">
        <v>3609</v>
      </c>
      <c r="BG15" s="63">
        <v>4792</v>
      </c>
      <c r="BH15" s="63">
        <v>4960</v>
      </c>
      <c r="BI15" s="63">
        <v>3624</v>
      </c>
      <c r="BJ15" s="63">
        <v>4169</v>
      </c>
      <c r="BK15" s="63">
        <v>5095</v>
      </c>
      <c r="BL15" s="64">
        <v>5614</v>
      </c>
      <c r="BM15" s="70">
        <v>5979</v>
      </c>
      <c r="CD15" s="31"/>
      <c r="CE15" s="14"/>
    </row>
    <row r="16" spans="1:83" ht="22.5" customHeight="1">
      <c r="A16" s="199">
        <v>1994</v>
      </c>
      <c r="B16" s="200">
        <v>51634555</v>
      </c>
      <c r="C16" s="201">
        <f t="shared" si="2"/>
        <v>110.10915689160035</v>
      </c>
      <c r="D16" s="200">
        <v>50350195</v>
      </c>
      <c r="E16" s="201">
        <f t="shared" si="3"/>
        <v>110.50790465357849</v>
      </c>
      <c r="F16" s="200">
        <v>4308131</v>
      </c>
      <c r="G16" s="202">
        <f t="shared" si="4"/>
        <v>98.59986949875575</v>
      </c>
      <c r="H16" s="200">
        <f t="shared" si="1"/>
        <v>54658326</v>
      </c>
      <c r="I16" s="201">
        <f t="shared" si="5"/>
        <v>109.4658868435338</v>
      </c>
      <c r="J16" s="200">
        <v>2317788</v>
      </c>
      <c r="K16" s="201">
        <f t="shared" si="7"/>
        <v>207.16250784304262</v>
      </c>
      <c r="L16" s="200">
        <v>52667983</v>
      </c>
      <c r="M16" s="202">
        <f t="shared" si="6"/>
        <v>112.82445449204408</v>
      </c>
      <c r="N16" s="203">
        <v>1180</v>
      </c>
      <c r="AC16" s="59"/>
      <c r="AD16" s="59"/>
      <c r="BA16" s="65" t="s">
        <v>48</v>
      </c>
      <c r="BB16" s="66"/>
      <c r="BC16" s="66"/>
      <c r="BD16" s="67">
        <v>22511</v>
      </c>
      <c r="BE16" s="67">
        <v>31532</v>
      </c>
      <c r="BF16" s="67">
        <v>51521</v>
      </c>
      <c r="BG16" s="67">
        <v>52468</v>
      </c>
      <c r="BH16" s="67">
        <v>54836</v>
      </c>
      <c r="BI16" s="67">
        <v>42467</v>
      </c>
      <c r="BJ16" s="67">
        <v>43988</v>
      </c>
      <c r="BK16" s="67">
        <v>46152</v>
      </c>
      <c r="BL16" s="68">
        <v>46432</v>
      </c>
      <c r="BM16" s="70">
        <v>49535</v>
      </c>
      <c r="CD16" s="14"/>
      <c r="CE16" s="14"/>
    </row>
    <row r="17" spans="1:89" ht="22.5" customHeight="1">
      <c r="A17" s="199">
        <v>1995</v>
      </c>
      <c r="B17" s="200">
        <v>55129583</v>
      </c>
      <c r="C17" s="201">
        <f t="shared" si="2"/>
        <v>106.76877722680094</v>
      </c>
      <c r="D17" s="200">
        <f>SUM(L17-J17)</f>
        <v>54419388</v>
      </c>
      <c r="E17" s="201">
        <f t="shared" si="3"/>
        <v>108.08178200700115</v>
      </c>
      <c r="F17" s="200">
        <v>3679286</v>
      </c>
      <c r="G17" s="202">
        <f t="shared" si="4"/>
        <v>85.40329901760182</v>
      </c>
      <c r="H17" s="200">
        <f t="shared" si="1"/>
        <v>58098674</v>
      </c>
      <c r="I17" s="201">
        <f t="shared" si="5"/>
        <v>106.29427985042939</v>
      </c>
      <c r="J17" s="200">
        <v>2082377</v>
      </c>
      <c r="K17" s="201">
        <f t="shared" si="7"/>
        <v>89.84329024052244</v>
      </c>
      <c r="L17" s="200">
        <v>56501765</v>
      </c>
      <c r="M17" s="202">
        <f t="shared" si="6"/>
        <v>107.27915097868852</v>
      </c>
      <c r="N17" s="203">
        <v>1253</v>
      </c>
      <c r="AB17" s="69" t="s">
        <v>46</v>
      </c>
      <c r="AC17" s="69"/>
      <c r="AD17" s="59"/>
      <c r="CJ17" s="59"/>
      <c r="CK17" s="59"/>
    </row>
    <row r="18" spans="1:88" ht="22.5" customHeight="1">
      <c r="A18" s="199">
        <v>1996</v>
      </c>
      <c r="B18" s="200">
        <v>57260245</v>
      </c>
      <c r="C18" s="201">
        <f t="shared" si="2"/>
        <v>103.86482517018132</v>
      </c>
      <c r="D18" s="200">
        <v>56474976</v>
      </c>
      <c r="E18" s="201">
        <f t="shared" si="3"/>
        <v>103.77730819023543</v>
      </c>
      <c r="F18" s="200">
        <v>2333560</v>
      </c>
      <c r="G18" s="202">
        <f t="shared" si="4"/>
        <v>63.42426220739568</v>
      </c>
      <c r="H18" s="200">
        <f t="shared" si="1"/>
        <v>58808536</v>
      </c>
      <c r="I18" s="201">
        <f t="shared" si="5"/>
        <v>101.22182134483826</v>
      </c>
      <c r="J18" s="200">
        <v>3537825</v>
      </c>
      <c r="K18" s="201">
        <f t="shared" si="7"/>
        <v>169.89358795261379</v>
      </c>
      <c r="L18" s="200">
        <v>60012801</v>
      </c>
      <c r="M18" s="202">
        <f t="shared" si="6"/>
        <v>106.21402888918603</v>
      </c>
      <c r="N18" s="203">
        <v>1318</v>
      </c>
      <c r="O18" s="81"/>
      <c r="P18" s="78"/>
      <c r="Q18" s="78"/>
      <c r="R18" s="78"/>
      <c r="S18" s="78"/>
      <c r="T18" s="82">
        <v>86</v>
      </c>
      <c r="U18" s="82">
        <v>90</v>
      </c>
      <c r="V18" s="82">
        <v>95</v>
      </c>
      <c r="W18" s="82">
        <v>96</v>
      </c>
      <c r="X18" s="82">
        <v>97</v>
      </c>
      <c r="Y18" s="82">
        <v>98</v>
      </c>
      <c r="Z18" s="83">
        <v>99</v>
      </c>
      <c r="AA18" s="236" t="s">
        <v>135</v>
      </c>
      <c r="AB18" s="237" t="s">
        <v>137</v>
      </c>
      <c r="AC18" s="236" t="s">
        <v>139</v>
      </c>
      <c r="CI18" s="59"/>
      <c r="CJ18" s="59"/>
    </row>
    <row r="19" spans="1:88" ht="22.5" customHeight="1">
      <c r="A19" s="199">
        <v>1997</v>
      </c>
      <c r="B19" s="204">
        <v>59796075</v>
      </c>
      <c r="C19" s="201">
        <f aca="true" t="shared" si="8" ref="C19:C24">SUM(B19/B18)*100</f>
        <v>104.42860487236825</v>
      </c>
      <c r="D19" s="200">
        <f>SUM(L19-J19)</f>
        <v>58762878</v>
      </c>
      <c r="E19" s="201">
        <f aca="true" t="shared" si="9" ref="E19:E24">SUM(D19/D18)*100</f>
        <v>104.05117834844233</v>
      </c>
      <c r="F19" s="200">
        <v>1185099</v>
      </c>
      <c r="G19" s="202">
        <f aca="true" t="shared" si="10" ref="G19:G24">SUM(F19/F18)*100</f>
        <v>50.78502374055092</v>
      </c>
      <c r="H19" s="200">
        <f t="shared" si="1"/>
        <v>59947977</v>
      </c>
      <c r="I19" s="201">
        <f aca="true" t="shared" si="11" ref="I19:I24">SUM(H19/H18)*100</f>
        <v>101.93754355660205</v>
      </c>
      <c r="J19" s="200">
        <v>2989257</v>
      </c>
      <c r="K19" s="201">
        <f aca="true" t="shared" si="12" ref="K19:K24">SUM(J19/J18)*100</f>
        <v>84.49420194611096</v>
      </c>
      <c r="L19" s="204">
        <v>61752135</v>
      </c>
      <c r="M19" s="202">
        <f aca="true" t="shared" si="13" ref="M19:M24">SUM(L19/L18)*100</f>
        <v>102.89827165374268</v>
      </c>
      <c r="N19" s="205">
        <v>1342.5</v>
      </c>
      <c r="O19" s="84"/>
      <c r="P19" s="85" t="s">
        <v>49</v>
      </c>
      <c r="Q19" s="86"/>
      <c r="R19" s="86"/>
      <c r="S19" s="86"/>
      <c r="T19" s="87">
        <v>21533</v>
      </c>
      <c r="U19" s="87">
        <v>31276</v>
      </c>
      <c r="V19" s="87">
        <v>51135</v>
      </c>
      <c r="W19" s="87">
        <v>52201</v>
      </c>
      <c r="X19" s="87">
        <v>54422</v>
      </c>
      <c r="Y19" s="87">
        <v>41758</v>
      </c>
      <c r="Z19" s="88">
        <v>43003</v>
      </c>
      <c r="AA19" s="113">
        <v>45384</v>
      </c>
      <c r="AB19" s="88">
        <v>46231</v>
      </c>
      <c r="AC19" s="113">
        <v>48418</v>
      </c>
      <c r="CI19" s="59"/>
      <c r="CJ19" s="59"/>
    </row>
    <row r="20" spans="1:87" ht="22.5" customHeight="1">
      <c r="A20" s="199">
        <v>1998</v>
      </c>
      <c r="B20" s="200">
        <v>46091066</v>
      </c>
      <c r="C20" s="201">
        <f t="shared" si="8"/>
        <v>77.08042041220932</v>
      </c>
      <c r="D20" s="200">
        <f>SUM(L20-J20)</f>
        <v>44437374</v>
      </c>
      <c r="E20" s="201">
        <f t="shared" si="9"/>
        <v>75.62150716988369</v>
      </c>
      <c r="F20" s="200">
        <v>2823761</v>
      </c>
      <c r="G20" s="202">
        <f t="shared" si="10"/>
        <v>238.27216122872437</v>
      </c>
      <c r="H20" s="200">
        <f t="shared" si="1"/>
        <v>47261135</v>
      </c>
      <c r="I20" s="201">
        <f t="shared" si="11"/>
        <v>78.83691387951257</v>
      </c>
      <c r="J20" s="200">
        <v>177719</v>
      </c>
      <c r="K20" s="201">
        <f t="shared" si="12"/>
        <v>5.9452566306610635</v>
      </c>
      <c r="L20" s="200">
        <v>44615093</v>
      </c>
      <c r="M20" s="202">
        <f t="shared" si="13"/>
        <v>72.24866476276488</v>
      </c>
      <c r="N20" s="203">
        <v>964</v>
      </c>
      <c r="O20" s="89"/>
      <c r="P20" s="90" t="s">
        <v>50</v>
      </c>
      <c r="Q20" s="91"/>
      <c r="R20" s="91"/>
      <c r="S20" s="91"/>
      <c r="T20" s="92">
        <v>666</v>
      </c>
      <c r="U20" s="92">
        <v>108</v>
      </c>
      <c r="V20" s="92">
        <v>5</v>
      </c>
      <c r="W20" s="92"/>
      <c r="X20" s="92"/>
      <c r="Y20" s="92">
        <v>86</v>
      </c>
      <c r="Z20" s="93">
        <v>660</v>
      </c>
      <c r="AA20" s="112">
        <v>596</v>
      </c>
      <c r="AB20" s="93">
        <v>84</v>
      </c>
      <c r="AC20" s="112">
        <v>1018</v>
      </c>
      <c r="AZ20" s="65" t="s">
        <v>47</v>
      </c>
      <c r="BA20" s="66"/>
      <c r="BB20" s="66"/>
      <c r="BC20" s="67">
        <v>2051</v>
      </c>
      <c r="BD20" s="67">
        <v>1711</v>
      </c>
      <c r="BE20" s="67">
        <v>1887</v>
      </c>
      <c r="BF20" s="67">
        <v>2069</v>
      </c>
      <c r="BG20" s="67">
        <v>3310</v>
      </c>
      <c r="BH20" s="67">
        <v>3609</v>
      </c>
      <c r="BI20" s="67">
        <v>4792</v>
      </c>
      <c r="BJ20" s="67">
        <v>4960</v>
      </c>
      <c r="BK20" s="67">
        <v>3624</v>
      </c>
      <c r="BL20" s="68"/>
      <c r="CH20" s="59"/>
      <c r="CI20" s="59"/>
    </row>
    <row r="21" spans="1:87" ht="22.5" customHeight="1">
      <c r="A21" s="206">
        <v>1999</v>
      </c>
      <c r="B21" s="207">
        <v>48156548</v>
      </c>
      <c r="C21" s="208">
        <f t="shared" si="8"/>
        <v>104.48130663760304</v>
      </c>
      <c r="D21" s="207">
        <f>SUM(L21-J21)</f>
        <v>44105756</v>
      </c>
      <c r="E21" s="208">
        <f t="shared" si="9"/>
        <v>99.2537407813522</v>
      </c>
      <c r="F21" s="209">
        <v>4998064</v>
      </c>
      <c r="G21" s="210">
        <f t="shared" si="10"/>
        <v>177.00024895874685</v>
      </c>
      <c r="H21" s="207">
        <f t="shared" si="1"/>
        <v>49103820</v>
      </c>
      <c r="I21" s="208">
        <f t="shared" si="11"/>
        <v>103.89894360344923</v>
      </c>
      <c r="J21" s="207">
        <v>615400</v>
      </c>
      <c r="K21" s="208">
        <f t="shared" si="12"/>
        <v>346.276987829101</v>
      </c>
      <c r="L21" s="207">
        <v>44721156</v>
      </c>
      <c r="M21" s="210">
        <f t="shared" si="13"/>
        <v>100.23772896763883</v>
      </c>
      <c r="N21" s="211">
        <v>959</v>
      </c>
      <c r="O21" s="94" t="s">
        <v>51</v>
      </c>
      <c r="P21" s="90" t="s">
        <v>52</v>
      </c>
      <c r="Q21" s="91"/>
      <c r="R21" s="91"/>
      <c r="S21" s="91"/>
      <c r="T21" s="92">
        <v>1</v>
      </c>
      <c r="U21" s="92">
        <v>19</v>
      </c>
      <c r="V21" s="92">
        <v>40</v>
      </c>
      <c r="W21" s="92">
        <v>21</v>
      </c>
      <c r="X21" s="92">
        <v>23</v>
      </c>
      <c r="Y21" s="92">
        <v>42</v>
      </c>
      <c r="Z21" s="93">
        <v>18</v>
      </c>
      <c r="AA21" s="112">
        <v>9</v>
      </c>
      <c r="AB21" s="93">
        <v>17</v>
      </c>
      <c r="AC21" s="112">
        <v>31</v>
      </c>
      <c r="CH21" s="59"/>
      <c r="CI21" s="59"/>
    </row>
    <row r="22" spans="1:87" ht="22.5" customHeight="1">
      <c r="A22" s="206">
        <v>2000</v>
      </c>
      <c r="B22" s="207">
        <v>51255129</v>
      </c>
      <c r="C22" s="208">
        <f t="shared" si="8"/>
        <v>106.4343918505122</v>
      </c>
      <c r="D22" s="207">
        <v>47482205</v>
      </c>
      <c r="E22" s="208">
        <f t="shared" si="9"/>
        <v>107.65534775098288</v>
      </c>
      <c r="F22" s="207">
        <v>4885779</v>
      </c>
      <c r="G22" s="210">
        <f t="shared" si="10"/>
        <v>97.75343012814561</v>
      </c>
      <c r="H22" s="207">
        <f>SUM(D22,F22)</f>
        <v>52367984</v>
      </c>
      <c r="I22" s="208">
        <f t="shared" si="11"/>
        <v>106.64747467712287</v>
      </c>
      <c r="J22" s="207">
        <v>679533</v>
      </c>
      <c r="K22" s="208">
        <f t="shared" si="12"/>
        <v>110.42135196620085</v>
      </c>
      <c r="L22" s="207">
        <v>48000094</v>
      </c>
      <c r="M22" s="210">
        <f t="shared" si="13"/>
        <v>107.3319616335499</v>
      </c>
      <c r="N22" s="211">
        <v>1021</v>
      </c>
      <c r="O22" s="95" t="s">
        <v>34</v>
      </c>
      <c r="P22" s="96" t="s">
        <v>53</v>
      </c>
      <c r="Q22" s="97"/>
      <c r="R22" s="97"/>
      <c r="S22" s="97"/>
      <c r="T22" s="98">
        <v>311</v>
      </c>
      <c r="U22" s="98">
        <v>126</v>
      </c>
      <c r="V22" s="98">
        <v>339</v>
      </c>
      <c r="W22" s="98">
        <v>243</v>
      </c>
      <c r="X22" s="98">
        <v>387</v>
      </c>
      <c r="Y22" s="98">
        <v>579</v>
      </c>
      <c r="Z22" s="93">
        <v>306</v>
      </c>
      <c r="AA22" s="112">
        <v>161</v>
      </c>
      <c r="AB22" s="93">
        <v>97</v>
      </c>
      <c r="AC22" s="112">
        <v>65</v>
      </c>
      <c r="CH22" s="59"/>
      <c r="CI22" s="59"/>
    </row>
    <row r="23" spans="1:87" ht="22.5" customHeight="1">
      <c r="A23" s="206">
        <v>2001</v>
      </c>
      <c r="B23" s="207">
        <v>52046329</v>
      </c>
      <c r="C23" s="208">
        <f t="shared" si="8"/>
        <v>101.5436503925295</v>
      </c>
      <c r="D23" s="207">
        <v>49066338</v>
      </c>
      <c r="E23" s="208">
        <f t="shared" si="9"/>
        <v>103.33626671297174</v>
      </c>
      <c r="F23" s="207">
        <v>4645956</v>
      </c>
      <c r="G23" s="210">
        <f t="shared" si="10"/>
        <v>95.09140712258987</v>
      </c>
      <c r="H23" s="207">
        <f>SUM(D23,F23)</f>
        <v>53712294</v>
      </c>
      <c r="I23" s="208">
        <f t="shared" si="11"/>
        <v>102.56704554446854</v>
      </c>
      <c r="J23" s="207">
        <v>1084371</v>
      </c>
      <c r="K23" s="208">
        <f t="shared" si="12"/>
        <v>159.57591463549232</v>
      </c>
      <c r="L23" s="207">
        <v>50054852</v>
      </c>
      <c r="M23" s="210">
        <f t="shared" si="13"/>
        <v>104.28073745022249</v>
      </c>
      <c r="N23" s="211">
        <v>1057</v>
      </c>
      <c r="O23" s="99"/>
      <c r="P23" s="100" t="s">
        <v>55</v>
      </c>
      <c r="Q23" s="101"/>
      <c r="R23" s="101"/>
      <c r="S23" s="101"/>
      <c r="T23" s="92"/>
      <c r="U23" s="92">
        <v>3</v>
      </c>
      <c r="V23" s="92">
        <v>2</v>
      </c>
      <c r="W23" s="92">
        <v>3</v>
      </c>
      <c r="X23" s="92">
        <v>4</v>
      </c>
      <c r="Y23" s="92">
        <v>2</v>
      </c>
      <c r="Z23" s="93">
        <v>1</v>
      </c>
      <c r="AA23" s="112">
        <v>2</v>
      </c>
      <c r="AB23" s="93">
        <v>3</v>
      </c>
      <c r="AC23" s="112">
        <v>3</v>
      </c>
      <c r="CH23" s="59"/>
      <c r="CI23" s="59"/>
    </row>
    <row r="24" spans="1:87" ht="22.5" customHeight="1">
      <c r="A24" s="212">
        <v>2002</v>
      </c>
      <c r="B24" s="213">
        <v>55513831</v>
      </c>
      <c r="C24" s="214">
        <f t="shared" si="8"/>
        <v>106.66233731873768</v>
      </c>
      <c r="D24" s="213">
        <v>53104708</v>
      </c>
      <c r="E24" s="214">
        <f t="shared" si="9"/>
        <v>108.23042877175794</v>
      </c>
      <c r="F24" s="213">
        <v>3393242</v>
      </c>
      <c r="G24" s="214">
        <f t="shared" si="10"/>
        <v>73.03646440043772</v>
      </c>
      <c r="H24" s="213">
        <f>SUM(D24,F24)</f>
        <v>56497950</v>
      </c>
      <c r="I24" s="214">
        <f t="shared" si="11"/>
        <v>105.1862540073228</v>
      </c>
      <c r="J24" s="213">
        <v>1192193</v>
      </c>
      <c r="K24" s="214">
        <f t="shared" si="12"/>
        <v>109.9432758714499</v>
      </c>
      <c r="L24" s="213">
        <v>54293827</v>
      </c>
      <c r="M24" s="214">
        <f t="shared" si="13"/>
        <v>108.46865954173633</v>
      </c>
      <c r="N24" s="215">
        <v>1140</v>
      </c>
      <c r="O24" s="99"/>
      <c r="P24" s="102" t="s">
        <v>44</v>
      </c>
      <c r="Q24" s="99"/>
      <c r="R24" s="99"/>
      <c r="S24" s="99"/>
      <c r="T24" s="87">
        <v>22511</v>
      </c>
      <c r="U24" s="87">
        <v>31532</v>
      </c>
      <c r="V24" s="87">
        <v>51521</v>
      </c>
      <c r="W24" s="103">
        <v>52468</v>
      </c>
      <c r="X24" s="103">
        <v>54836</v>
      </c>
      <c r="Y24" s="87">
        <v>42467</v>
      </c>
      <c r="Z24" s="104">
        <f>SUM(Z19:Z23)</f>
        <v>43988</v>
      </c>
      <c r="AA24" s="114">
        <f>SUM(AA19:AA23)</f>
        <v>46152</v>
      </c>
      <c r="AB24" s="104">
        <f>SUM(AB19:AB23)</f>
        <v>46432</v>
      </c>
      <c r="AC24" s="114">
        <f>SUM(AC19:AC23)</f>
        <v>49535</v>
      </c>
      <c r="CH24" s="59"/>
      <c r="CI24" s="59"/>
    </row>
    <row r="25" spans="1:29" ht="22.5" customHeight="1">
      <c r="A25" s="99" t="s">
        <v>54</v>
      </c>
      <c r="B25" s="99"/>
      <c r="C25" s="99"/>
      <c r="D25" s="99"/>
      <c r="E25" s="99"/>
      <c r="F25" s="99"/>
      <c r="G25" s="99"/>
      <c r="H25" s="99"/>
      <c r="I25" s="36"/>
      <c r="J25" s="36"/>
      <c r="K25" s="36"/>
      <c r="L25" s="36"/>
      <c r="M25" s="36"/>
      <c r="N25" s="36"/>
      <c r="O25" s="105"/>
      <c r="P25" s="106" t="s">
        <v>57</v>
      </c>
      <c r="Q25" s="105"/>
      <c r="R25" s="105"/>
      <c r="S25" s="105"/>
      <c r="T25" s="107">
        <v>714</v>
      </c>
      <c r="U25" s="107">
        <v>2051</v>
      </c>
      <c r="V25" s="107">
        <v>3609</v>
      </c>
      <c r="W25" s="107">
        <v>4755</v>
      </c>
      <c r="X25" s="107">
        <v>4940</v>
      </c>
      <c r="Y25" s="107">
        <v>3604</v>
      </c>
      <c r="Z25" s="108">
        <v>4149</v>
      </c>
      <c r="AA25" s="115">
        <v>5074</v>
      </c>
      <c r="AB25" s="108">
        <v>5565</v>
      </c>
      <c r="AC25" s="115">
        <v>5891</v>
      </c>
    </row>
    <row r="26" spans="1:29" ht="22.5" customHeight="1">
      <c r="A26" s="99" t="s">
        <v>56</v>
      </c>
      <c r="B26" s="99"/>
      <c r="C26" s="99"/>
      <c r="D26" s="99"/>
      <c r="E26" s="99"/>
      <c r="F26" s="99"/>
      <c r="G26" s="99"/>
      <c r="H26" s="99"/>
      <c r="I26" s="36"/>
      <c r="J26" s="36"/>
      <c r="K26" s="36"/>
      <c r="L26" s="36"/>
      <c r="M26" s="36"/>
      <c r="N26" s="36"/>
      <c r="O26" s="109" t="s">
        <v>58</v>
      </c>
      <c r="P26" s="100" t="s">
        <v>59</v>
      </c>
      <c r="Q26" s="101"/>
      <c r="R26" s="101"/>
      <c r="S26" s="101"/>
      <c r="T26" s="92"/>
      <c r="U26" s="92"/>
      <c r="V26" s="92"/>
      <c r="W26" s="92">
        <v>37</v>
      </c>
      <c r="X26" s="92">
        <v>20</v>
      </c>
      <c r="Y26" s="92">
        <v>20</v>
      </c>
      <c r="Z26" s="93">
        <v>20</v>
      </c>
      <c r="AA26" s="257">
        <v>29</v>
      </c>
      <c r="AB26" s="93">
        <v>49</v>
      </c>
      <c r="AC26" s="112">
        <v>88</v>
      </c>
    </row>
    <row r="27" spans="15:65" ht="22.5" customHeight="1">
      <c r="O27" s="109" t="s">
        <v>34</v>
      </c>
      <c r="P27" s="102" t="s">
        <v>44</v>
      </c>
      <c r="Q27" s="99"/>
      <c r="R27" s="99"/>
      <c r="S27" s="99"/>
      <c r="T27" s="87">
        <v>2069</v>
      </c>
      <c r="U27" s="87">
        <v>3310</v>
      </c>
      <c r="V27" s="87">
        <v>3609</v>
      </c>
      <c r="W27" s="87">
        <v>4792</v>
      </c>
      <c r="X27" s="87">
        <v>4960</v>
      </c>
      <c r="Y27" s="87">
        <v>3624</v>
      </c>
      <c r="Z27" s="104">
        <f>SUM(Z25:Z26)</f>
        <v>4169</v>
      </c>
      <c r="AA27" s="255">
        <f>SUM(AA25:AA26)</f>
        <v>5103</v>
      </c>
      <c r="AB27" s="104">
        <f>SUM(AB25:AB26)</f>
        <v>5614</v>
      </c>
      <c r="AC27" s="114">
        <f>SUM(AC25:AC26)</f>
        <v>5979</v>
      </c>
      <c r="BM27" s="31"/>
    </row>
    <row r="28" spans="1:65" ht="24.75" customHeight="1">
      <c r="A28" s="27" t="s">
        <v>60</v>
      </c>
      <c r="O28" s="260" t="s">
        <v>61</v>
      </c>
      <c r="P28" s="260"/>
      <c r="Q28" s="260"/>
      <c r="R28" s="260"/>
      <c r="S28" s="261"/>
      <c r="T28" s="110">
        <f>SUM(T24+T27)</f>
        <v>24580</v>
      </c>
      <c r="U28" s="110">
        <f>SUM(U24:U27)</f>
        <v>36893</v>
      </c>
      <c r="V28" s="110">
        <f aca="true" t="shared" si="14" ref="V28:AC28">SUM(V24+V27)</f>
        <v>55130</v>
      </c>
      <c r="W28" s="110">
        <f t="shared" si="14"/>
        <v>57260</v>
      </c>
      <c r="X28" s="110">
        <f t="shared" si="14"/>
        <v>59796</v>
      </c>
      <c r="Y28" s="110">
        <f t="shared" si="14"/>
        <v>46091</v>
      </c>
      <c r="Z28" s="111">
        <f t="shared" si="14"/>
        <v>48157</v>
      </c>
      <c r="AA28" s="254">
        <f t="shared" si="14"/>
        <v>51255</v>
      </c>
      <c r="AB28" s="111">
        <f t="shared" si="14"/>
        <v>52046</v>
      </c>
      <c r="AC28" s="116">
        <f t="shared" si="14"/>
        <v>55514</v>
      </c>
      <c r="BM28" s="14"/>
    </row>
    <row r="29" spans="13:67" ht="21.75" customHeight="1">
      <c r="M29" s="36"/>
      <c r="N29" s="133" t="s">
        <v>46</v>
      </c>
      <c r="AA29" s="64"/>
      <c r="AB29" s="64"/>
      <c r="AZ29" s="30"/>
      <c r="BA29" s="30"/>
      <c r="BO29" s="14"/>
    </row>
    <row r="30" spans="1:67" ht="30" customHeight="1">
      <c r="A30" s="76"/>
      <c r="B30" s="262" t="s">
        <v>62</v>
      </c>
      <c r="C30" s="266"/>
      <c r="D30" s="258" t="s">
        <v>63</v>
      </c>
      <c r="E30" s="258" t="s">
        <v>64</v>
      </c>
      <c r="F30" s="258" t="s">
        <v>65</v>
      </c>
      <c r="G30" s="258" t="s">
        <v>66</v>
      </c>
      <c r="H30" s="258" t="s">
        <v>67</v>
      </c>
      <c r="I30" s="258" t="s">
        <v>88</v>
      </c>
      <c r="J30" s="77" t="s">
        <v>89</v>
      </c>
      <c r="K30" s="258" t="s">
        <v>187</v>
      </c>
      <c r="L30" s="258" t="s">
        <v>68</v>
      </c>
      <c r="M30" s="262" t="s">
        <v>61</v>
      </c>
      <c r="N30" s="263"/>
      <c r="AA30" s="64"/>
      <c r="AB30" s="64"/>
      <c r="BO30" s="14"/>
    </row>
    <row r="31" spans="1:67" ht="24.75" customHeight="1">
      <c r="A31" s="79"/>
      <c r="B31" s="264"/>
      <c r="C31" s="269"/>
      <c r="D31" s="259"/>
      <c r="E31" s="259"/>
      <c r="F31" s="259"/>
      <c r="G31" s="259"/>
      <c r="H31" s="259"/>
      <c r="I31" s="259"/>
      <c r="J31" s="80" t="s">
        <v>108</v>
      </c>
      <c r="K31" s="259"/>
      <c r="L31" s="259"/>
      <c r="M31" s="264"/>
      <c r="N31" s="265"/>
      <c r="AA31" s="64"/>
      <c r="AB31" s="64"/>
      <c r="AC31" s="64"/>
      <c r="BO31" s="14"/>
    </row>
    <row r="32" spans="1:67" ht="24.75" customHeight="1">
      <c r="A32" s="216">
        <v>1980</v>
      </c>
      <c r="B32" s="217">
        <v>2538</v>
      </c>
      <c r="C32" s="217"/>
      <c r="D32" s="218">
        <v>6686</v>
      </c>
      <c r="E32" s="218">
        <v>1520</v>
      </c>
      <c r="F32" s="218">
        <v>996</v>
      </c>
      <c r="G32" s="218">
        <v>1206</v>
      </c>
      <c r="H32" s="218">
        <v>1618</v>
      </c>
      <c r="I32" s="218">
        <v>611</v>
      </c>
      <c r="J32" s="218" t="s">
        <v>69</v>
      </c>
      <c r="K32" s="218">
        <v>398</v>
      </c>
      <c r="L32" s="218" t="s">
        <v>69</v>
      </c>
      <c r="M32" s="219">
        <f aca="true" t="shared" si="15" ref="M32:M42">SUM(B32:L32)</f>
        <v>15573</v>
      </c>
      <c r="N32" s="220"/>
      <c r="AA32" s="64"/>
      <c r="AB32" s="64"/>
      <c r="AC32" s="64"/>
      <c r="BO32" s="14"/>
    </row>
    <row r="33" spans="1:67" ht="24.75" customHeight="1">
      <c r="A33" s="221">
        <v>1985</v>
      </c>
      <c r="B33" s="222">
        <v>2871</v>
      </c>
      <c r="C33" s="222"/>
      <c r="D33" s="223">
        <v>9164</v>
      </c>
      <c r="E33" s="223">
        <v>1933</v>
      </c>
      <c r="F33" s="223">
        <v>1309</v>
      </c>
      <c r="G33" s="223">
        <v>1532</v>
      </c>
      <c r="H33" s="223">
        <v>1919</v>
      </c>
      <c r="I33" s="223">
        <v>764</v>
      </c>
      <c r="J33" s="223">
        <v>275</v>
      </c>
      <c r="K33" s="223">
        <v>731</v>
      </c>
      <c r="L33" s="223" t="s">
        <v>69</v>
      </c>
      <c r="M33" s="224">
        <f t="shared" si="15"/>
        <v>20498</v>
      </c>
      <c r="N33" s="225"/>
      <c r="AA33" s="64"/>
      <c r="AB33" s="64"/>
      <c r="AC33" s="64"/>
      <c r="BO33" s="14"/>
    </row>
    <row r="34" spans="1:67" ht="24.75" customHeight="1">
      <c r="A34" s="221">
        <v>1990</v>
      </c>
      <c r="B34" s="222">
        <v>5683</v>
      </c>
      <c r="C34" s="222"/>
      <c r="D34" s="223">
        <v>12387</v>
      </c>
      <c r="E34" s="223">
        <v>3248</v>
      </c>
      <c r="F34" s="223">
        <v>3002</v>
      </c>
      <c r="G34" s="223">
        <v>2384</v>
      </c>
      <c r="H34" s="223">
        <v>2575</v>
      </c>
      <c r="I34" s="223">
        <v>1974</v>
      </c>
      <c r="J34" s="223">
        <v>1374</v>
      </c>
      <c r="K34" s="223">
        <v>948</v>
      </c>
      <c r="L34" s="223" t="s">
        <v>69</v>
      </c>
      <c r="M34" s="224">
        <f t="shared" si="15"/>
        <v>33575</v>
      </c>
      <c r="N34" s="225"/>
      <c r="AA34" s="64"/>
      <c r="AB34" s="64"/>
      <c r="AC34" s="64"/>
      <c r="BO34" s="14"/>
    </row>
    <row r="35" spans="1:67" ht="24.75" customHeight="1">
      <c r="A35" s="221">
        <v>1995</v>
      </c>
      <c r="B35" s="222">
        <v>10225</v>
      </c>
      <c r="C35" s="222"/>
      <c r="D35" s="223">
        <v>14769</v>
      </c>
      <c r="E35" s="223">
        <v>5683</v>
      </c>
      <c r="F35" s="223">
        <v>6921</v>
      </c>
      <c r="G35" s="223">
        <v>4035</v>
      </c>
      <c r="H35" s="223">
        <v>6491</v>
      </c>
      <c r="I35" s="223">
        <v>1695</v>
      </c>
      <c r="J35" s="223">
        <v>3954</v>
      </c>
      <c r="K35" s="223">
        <v>936</v>
      </c>
      <c r="L35" s="223">
        <v>421</v>
      </c>
      <c r="M35" s="224">
        <f t="shared" si="15"/>
        <v>55130</v>
      </c>
      <c r="N35" s="225"/>
      <c r="AA35" s="64"/>
      <c r="AB35" s="64"/>
      <c r="AC35" s="64"/>
      <c r="BO35" s="31"/>
    </row>
    <row r="36" spans="1:67" ht="24.75" customHeight="1">
      <c r="A36" s="221">
        <v>1996</v>
      </c>
      <c r="B36" s="222">
        <v>10515</v>
      </c>
      <c r="C36" s="222"/>
      <c r="D36" s="223">
        <v>14278</v>
      </c>
      <c r="E36" s="223">
        <v>6366</v>
      </c>
      <c r="F36" s="223">
        <v>7149</v>
      </c>
      <c r="G36" s="223">
        <v>4016</v>
      </c>
      <c r="H36" s="223">
        <v>6731</v>
      </c>
      <c r="I36" s="223">
        <v>1694</v>
      </c>
      <c r="J36" s="223">
        <v>4842</v>
      </c>
      <c r="K36" s="223">
        <v>1200</v>
      </c>
      <c r="L36" s="223">
        <v>469</v>
      </c>
      <c r="M36" s="224">
        <f t="shared" si="15"/>
        <v>57260</v>
      </c>
      <c r="N36" s="225"/>
      <c r="AA36" s="70"/>
      <c r="AB36" s="70"/>
      <c r="AC36" s="70"/>
      <c r="BO36" s="31"/>
    </row>
    <row r="37" spans="1:67" ht="24.75" customHeight="1">
      <c r="A37" s="221">
        <v>1997</v>
      </c>
      <c r="B37" s="222">
        <v>10696</v>
      </c>
      <c r="C37" s="222"/>
      <c r="D37" s="223">
        <v>14654</v>
      </c>
      <c r="E37" s="223">
        <v>7081</v>
      </c>
      <c r="F37" s="223">
        <v>7327</v>
      </c>
      <c r="G37" s="223">
        <v>4045</v>
      </c>
      <c r="H37" s="223">
        <v>7208</v>
      </c>
      <c r="I37" s="223">
        <v>1762</v>
      </c>
      <c r="J37" s="223">
        <v>5166</v>
      </c>
      <c r="K37" s="223">
        <v>1128</v>
      </c>
      <c r="L37" s="223">
        <v>729</v>
      </c>
      <c r="M37" s="224">
        <f t="shared" si="15"/>
        <v>59796</v>
      </c>
      <c r="N37" s="225"/>
      <c r="AA37" s="70"/>
      <c r="AB37" s="70"/>
      <c r="AC37" s="70"/>
      <c r="BO37" s="14"/>
    </row>
    <row r="38" spans="1:67" ht="24.75" customHeight="1">
      <c r="A38" s="221">
        <v>1998</v>
      </c>
      <c r="B38" s="222">
        <v>7696</v>
      </c>
      <c r="C38" s="222"/>
      <c r="D38" s="223">
        <v>11062</v>
      </c>
      <c r="E38" s="223">
        <v>4934</v>
      </c>
      <c r="F38" s="223">
        <v>5286</v>
      </c>
      <c r="G38" s="223">
        <v>3009</v>
      </c>
      <c r="H38" s="223">
        <v>6165</v>
      </c>
      <c r="I38" s="223">
        <v>1445</v>
      </c>
      <c r="J38" s="223">
        <v>4751</v>
      </c>
      <c r="K38" s="223">
        <v>864</v>
      </c>
      <c r="L38" s="223">
        <v>879</v>
      </c>
      <c r="M38" s="224">
        <f t="shared" si="15"/>
        <v>46091</v>
      </c>
      <c r="N38" s="225"/>
      <c r="AY38" s="18"/>
      <c r="BO38" s="59"/>
    </row>
    <row r="39" spans="1:67" ht="24.75" customHeight="1">
      <c r="A39" s="226">
        <v>1999</v>
      </c>
      <c r="B39" s="227">
        <v>8455</v>
      </c>
      <c r="C39" s="227"/>
      <c r="D39" s="228">
        <v>11938</v>
      </c>
      <c r="E39" s="228">
        <v>4712</v>
      </c>
      <c r="F39" s="228">
        <v>4961</v>
      </c>
      <c r="G39" s="228">
        <v>2950</v>
      </c>
      <c r="H39" s="228">
        <v>6507</v>
      </c>
      <c r="I39" s="228">
        <v>1697</v>
      </c>
      <c r="J39" s="228">
        <v>4720</v>
      </c>
      <c r="K39" s="228">
        <v>1124</v>
      </c>
      <c r="L39" s="228">
        <v>1093</v>
      </c>
      <c r="M39" s="229">
        <f>SUM(B39:L39)</f>
        <v>48157</v>
      </c>
      <c r="N39" s="230"/>
      <c r="O39" s="5"/>
      <c r="P39" s="71"/>
      <c r="Q39" s="71"/>
      <c r="R39" s="71"/>
      <c r="S39" s="71"/>
      <c r="T39" s="71"/>
      <c r="U39" s="71"/>
      <c r="V39" s="71"/>
      <c r="AY39" s="18"/>
      <c r="BO39" s="59"/>
    </row>
    <row r="40" spans="1:67" ht="24.75" customHeight="1">
      <c r="A40" s="221">
        <v>2000</v>
      </c>
      <c r="B40" s="222">
        <v>8399</v>
      </c>
      <c r="C40" s="222"/>
      <c r="D40" s="223">
        <v>13096</v>
      </c>
      <c r="E40" s="223">
        <v>4997</v>
      </c>
      <c r="F40" s="223">
        <v>5216</v>
      </c>
      <c r="G40" s="223">
        <v>3065</v>
      </c>
      <c r="H40" s="223">
        <v>7092</v>
      </c>
      <c r="I40" s="223">
        <v>1907</v>
      </c>
      <c r="J40" s="223">
        <v>5180</v>
      </c>
      <c r="K40" s="223">
        <v>1459</v>
      </c>
      <c r="L40" s="223">
        <v>844</v>
      </c>
      <c r="M40" s="224">
        <f>SUM(B40:L40)</f>
        <v>51255</v>
      </c>
      <c r="N40" s="225"/>
      <c r="AY40" s="18"/>
      <c r="BO40" s="59"/>
    </row>
    <row r="41" spans="1:67" ht="24.75" customHeight="1">
      <c r="A41" s="226">
        <v>2001</v>
      </c>
      <c r="B41" s="227">
        <v>8604</v>
      </c>
      <c r="C41" s="227"/>
      <c r="D41" s="228">
        <v>12427</v>
      </c>
      <c r="E41" s="228">
        <v>5094</v>
      </c>
      <c r="F41" s="228">
        <v>5404</v>
      </c>
      <c r="G41" s="228">
        <v>3171</v>
      </c>
      <c r="H41" s="228">
        <v>7233</v>
      </c>
      <c r="I41" s="228">
        <v>2160</v>
      </c>
      <c r="J41" s="228">
        <v>5452</v>
      </c>
      <c r="K41" s="228">
        <v>1653</v>
      </c>
      <c r="L41" s="228">
        <v>848</v>
      </c>
      <c r="M41" s="229">
        <f t="shared" si="15"/>
        <v>52046</v>
      </c>
      <c r="N41" s="230"/>
      <c r="AY41" s="18"/>
      <c r="BO41" s="59"/>
    </row>
    <row r="42" spans="1:63" ht="24.75" customHeight="1">
      <c r="A42" s="231">
        <v>2002</v>
      </c>
      <c r="B42" s="232">
        <v>9153</v>
      </c>
      <c r="C42" s="232"/>
      <c r="D42" s="233">
        <v>12862</v>
      </c>
      <c r="E42" s="233">
        <v>5602</v>
      </c>
      <c r="F42" s="233">
        <v>5906</v>
      </c>
      <c r="G42" s="233">
        <v>3480</v>
      </c>
      <c r="H42" s="233">
        <v>8027</v>
      </c>
      <c r="I42" s="233">
        <v>2208</v>
      </c>
      <c r="J42" s="233">
        <v>5552</v>
      </c>
      <c r="K42" s="233">
        <v>1729</v>
      </c>
      <c r="L42" s="233">
        <v>995</v>
      </c>
      <c r="M42" s="232">
        <f t="shared" si="15"/>
        <v>55514</v>
      </c>
      <c r="N42" s="234"/>
      <c r="AY42" s="18"/>
      <c r="BA42" s="60"/>
      <c r="BB42" s="61">
        <v>93</v>
      </c>
      <c r="BC42" s="61">
        <v>94</v>
      </c>
      <c r="BD42" s="61">
        <v>95</v>
      </c>
      <c r="BE42" s="61">
        <v>96</v>
      </c>
      <c r="BF42" s="61">
        <v>97</v>
      </c>
      <c r="BG42" s="61">
        <v>98</v>
      </c>
      <c r="BH42" s="61">
        <v>99</v>
      </c>
      <c r="BI42" s="61">
        <v>2000</v>
      </c>
      <c r="BJ42" s="14">
        <v>2001</v>
      </c>
      <c r="BK42" s="117">
        <v>2002</v>
      </c>
    </row>
    <row r="43" spans="1:62" ht="24.75" customHeight="1">
      <c r="A43" s="99" t="s">
        <v>125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BA43" s="35" t="s">
        <v>70</v>
      </c>
      <c r="BB43" s="63">
        <v>36232</v>
      </c>
      <c r="BC43" s="63">
        <v>40593</v>
      </c>
      <c r="BD43" s="63">
        <v>44569</v>
      </c>
      <c r="BE43" s="63">
        <v>48083</v>
      </c>
      <c r="BF43" s="63">
        <v>51135</v>
      </c>
      <c r="BG43" s="63">
        <v>52201</v>
      </c>
      <c r="BH43" s="63">
        <v>54422</v>
      </c>
      <c r="BI43" s="63">
        <v>41758</v>
      </c>
      <c r="BJ43" s="14">
        <v>43572</v>
      </c>
    </row>
    <row r="44" spans="53:62" ht="30" customHeight="1">
      <c r="BA44" s="75" t="s">
        <v>71</v>
      </c>
      <c r="BB44" s="67">
        <v>1710</v>
      </c>
      <c r="BC44" s="67">
        <v>1865</v>
      </c>
      <c r="BD44" s="67">
        <v>2068</v>
      </c>
      <c r="BE44" s="67">
        <v>3310</v>
      </c>
      <c r="BF44" s="67">
        <v>3609</v>
      </c>
      <c r="BG44" s="67">
        <v>4755</v>
      </c>
      <c r="BH44" s="67">
        <v>4940</v>
      </c>
      <c r="BI44" s="67">
        <v>3604</v>
      </c>
      <c r="BJ44" s="14">
        <v>4146</v>
      </c>
    </row>
    <row r="45" spans="53:62" ht="30" customHeight="1">
      <c r="BA45" s="75" t="s">
        <v>72</v>
      </c>
      <c r="BB45" s="63">
        <v>393</v>
      </c>
      <c r="BC45" s="63">
        <v>192</v>
      </c>
      <c r="BD45" s="63">
        <v>257</v>
      </c>
      <c r="BE45" s="63">
        <v>242</v>
      </c>
      <c r="BF45" s="63">
        <v>386</v>
      </c>
      <c r="BG45" s="63">
        <v>304</v>
      </c>
      <c r="BH45" s="63">
        <v>434</v>
      </c>
      <c r="BI45" s="63">
        <v>729</v>
      </c>
      <c r="BJ45" s="14">
        <v>439</v>
      </c>
    </row>
    <row r="46" spans="53:62" ht="30" customHeight="1">
      <c r="BA46" s="62" t="s">
        <v>44</v>
      </c>
      <c r="BB46" s="73">
        <v>38335</v>
      </c>
      <c r="BC46" s="73">
        <v>42650</v>
      </c>
      <c r="BD46" s="73">
        <v>46894</v>
      </c>
      <c r="BE46" s="73">
        <v>51635</v>
      </c>
      <c r="BF46" s="73">
        <v>55130</v>
      </c>
      <c r="BG46" s="73">
        <v>57260</v>
      </c>
      <c r="BH46" s="73">
        <v>59796</v>
      </c>
      <c r="BI46" s="73">
        <v>46091</v>
      </c>
      <c r="BJ46" s="14">
        <v>48157</v>
      </c>
    </row>
    <row r="47" ht="30" customHeight="1">
      <c r="BP47" s="14"/>
    </row>
    <row r="48" ht="30" customHeight="1">
      <c r="BP48" s="14"/>
    </row>
    <row r="49" ht="30" customHeight="1">
      <c r="BP49" s="14"/>
    </row>
    <row r="50" ht="30" customHeight="1">
      <c r="BP50" s="14"/>
    </row>
    <row r="51" ht="30" customHeight="1">
      <c r="BP51" s="14"/>
    </row>
    <row r="52" ht="24.75" customHeight="1">
      <c r="BP52" s="14"/>
    </row>
    <row r="53" ht="24.75" customHeight="1">
      <c r="BP53" s="59"/>
    </row>
    <row r="54" ht="24" customHeight="1">
      <c r="BP54" s="59"/>
    </row>
    <row r="55" ht="24" customHeight="1">
      <c r="BP55" s="59"/>
    </row>
    <row r="56" ht="24" customHeight="1">
      <c r="BP56" s="62">
        <v>1999</v>
      </c>
    </row>
    <row r="57" ht="24" customHeight="1">
      <c r="BP57" s="64"/>
    </row>
    <row r="58" ht="24" customHeight="1">
      <c r="BP58" s="68">
        <v>4146</v>
      </c>
    </row>
    <row r="59" ht="24" customHeight="1">
      <c r="BP59" s="64"/>
    </row>
    <row r="60" ht="24" customHeight="1">
      <c r="BP60" s="74">
        <v>48157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</sheetData>
  <mergeCells count="12">
    <mergeCell ref="A5:A8"/>
    <mergeCell ref="F30:F31"/>
    <mergeCell ref="G30:G31"/>
    <mergeCell ref="H30:H31"/>
    <mergeCell ref="B30:C31"/>
    <mergeCell ref="D30:D31"/>
    <mergeCell ref="E30:E31"/>
    <mergeCell ref="I30:I31"/>
    <mergeCell ref="O28:S28"/>
    <mergeCell ref="K30:K31"/>
    <mergeCell ref="L30:L31"/>
    <mergeCell ref="M30:N31"/>
  </mergeCells>
  <printOptions/>
  <pageMargins left="0.37" right="0.34" top="0.43" bottom="0.44" header="0.36" footer="0.39"/>
  <pageSetup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40"/>
  <sheetViews>
    <sheetView view="pageBreakPreview" zoomScale="60" zoomScaleNormal="75" workbookViewId="0" topLeftCell="A16">
      <selection activeCell="L20" sqref="L20"/>
    </sheetView>
  </sheetViews>
  <sheetFormatPr defaultColWidth="9.00390625" defaultRowHeight="14.25"/>
  <cols>
    <col min="1" max="1" width="17.375" style="2" customWidth="1"/>
    <col min="2" max="2" width="13.00390625" style="2" customWidth="1"/>
    <col min="3" max="3" width="12.875" style="2" customWidth="1"/>
    <col min="4" max="4" width="12.625" style="2" customWidth="1"/>
    <col min="5" max="5" width="12.125" style="2" customWidth="1"/>
    <col min="6" max="6" width="9.625" style="2" customWidth="1"/>
    <col min="7" max="7" width="9.125" style="2" customWidth="1"/>
    <col min="8" max="10" width="9.25390625" style="2" customWidth="1"/>
    <col min="11" max="11" width="13.75390625" style="2" customWidth="1"/>
    <col min="12" max="12" width="10.625" style="2" customWidth="1"/>
    <col min="13" max="13" width="13.625" style="2" customWidth="1"/>
    <col min="14" max="14" width="10.125" style="2" customWidth="1"/>
    <col min="15" max="15" width="12.375" style="2" customWidth="1"/>
    <col min="16" max="16" width="9.00390625" style="2" customWidth="1"/>
    <col min="17" max="17" width="13.125" style="2" customWidth="1"/>
    <col min="18" max="23" width="9.125" style="2" bestFit="1" customWidth="1"/>
    <col min="24" max="16384" width="9.00390625" style="2" customWidth="1"/>
  </cols>
  <sheetData>
    <row r="1" spans="1:10" ht="51.75" customHeight="1">
      <c r="A1" s="20" t="s">
        <v>73</v>
      </c>
      <c r="B1" s="1"/>
      <c r="C1" s="1"/>
      <c r="D1" s="1"/>
      <c r="E1" s="1"/>
      <c r="F1" s="1"/>
      <c r="G1" s="1"/>
      <c r="H1" s="1"/>
      <c r="I1" s="1"/>
      <c r="J1" s="1"/>
    </row>
    <row r="2" spans="1:18" ht="7.5" customHeight="1">
      <c r="A2" s="32"/>
      <c r="B2" s="32"/>
      <c r="C2" s="32"/>
      <c r="D2" s="32"/>
      <c r="E2" s="32"/>
      <c r="F2" s="5"/>
      <c r="G2" s="5"/>
      <c r="H2" s="5"/>
      <c r="I2" s="5"/>
      <c r="J2" s="5"/>
      <c r="L2" s="8" t="s">
        <v>74</v>
      </c>
      <c r="M2" s="1"/>
      <c r="N2" s="1"/>
      <c r="Q2" s="118" t="s">
        <v>75</v>
      </c>
      <c r="R2" s="35">
        <v>17</v>
      </c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L3" s="8"/>
      <c r="M3" s="1"/>
      <c r="N3" s="1"/>
      <c r="Q3" s="118"/>
      <c r="R3" s="35"/>
    </row>
    <row r="4" spans="1:18" ht="30" customHeight="1">
      <c r="A4" s="21" t="s">
        <v>186</v>
      </c>
      <c r="E4" s="270" t="s">
        <v>163</v>
      </c>
      <c r="F4" s="270"/>
      <c r="G4" s="270"/>
      <c r="H4" s="270"/>
      <c r="I4" s="270"/>
      <c r="J4" s="270"/>
      <c r="Q4" s="35" t="s">
        <v>44</v>
      </c>
      <c r="R4" s="72">
        <f>SUM(R2:R2)</f>
        <v>17</v>
      </c>
    </row>
    <row r="5" spans="1:10" ht="25.5">
      <c r="A5" s="21" t="s">
        <v>76</v>
      </c>
      <c r="E5" s="271" t="s">
        <v>164</v>
      </c>
      <c r="F5" s="271"/>
      <c r="G5" s="271"/>
      <c r="H5" s="271"/>
      <c r="I5" s="271"/>
      <c r="J5" s="271"/>
    </row>
    <row r="6" ht="24.75" customHeight="1">
      <c r="D6" s="119" t="s">
        <v>46</v>
      </c>
    </row>
    <row r="7" spans="1:10" ht="30" customHeight="1">
      <c r="A7" s="159" t="s">
        <v>77</v>
      </c>
      <c r="B7" s="159"/>
      <c r="C7" s="160" t="s">
        <v>78</v>
      </c>
      <c r="D7" s="159"/>
      <c r="E7" s="13"/>
      <c r="F7" s="13"/>
      <c r="G7" s="13"/>
      <c r="H7" s="13"/>
      <c r="I7" s="13"/>
      <c r="J7" s="13"/>
    </row>
    <row r="8" spans="1:10" ht="30" customHeight="1">
      <c r="A8" s="161" t="s">
        <v>79</v>
      </c>
      <c r="B8" s="162" t="s">
        <v>80</v>
      </c>
      <c r="C8" s="162" t="s">
        <v>81</v>
      </c>
      <c r="D8" s="161" t="s">
        <v>80</v>
      </c>
      <c r="E8" s="13"/>
      <c r="F8" s="13"/>
      <c r="G8" s="13"/>
      <c r="H8" s="13"/>
      <c r="I8" s="13"/>
      <c r="J8" s="13"/>
    </row>
    <row r="9" spans="1:10" ht="30" customHeight="1">
      <c r="A9" s="105" t="s">
        <v>149</v>
      </c>
      <c r="B9" s="107">
        <v>788</v>
      </c>
      <c r="C9" s="163" t="s">
        <v>150</v>
      </c>
      <c r="D9" s="164">
        <v>864</v>
      </c>
      <c r="E9" s="13"/>
      <c r="F9" s="13"/>
      <c r="G9" s="13"/>
      <c r="H9" s="13"/>
      <c r="I9" s="13"/>
      <c r="J9" s="13"/>
    </row>
    <row r="10" spans="1:10" ht="30" customHeight="1">
      <c r="A10" s="165" t="s">
        <v>151</v>
      </c>
      <c r="B10" s="87">
        <v>75</v>
      </c>
      <c r="C10" s="166" t="s">
        <v>149</v>
      </c>
      <c r="D10" s="167">
        <v>328</v>
      </c>
      <c r="E10" s="13"/>
      <c r="F10" s="13"/>
      <c r="G10" s="13"/>
      <c r="H10" s="13"/>
      <c r="I10" s="13"/>
      <c r="J10" s="13"/>
    </row>
    <row r="11" spans="1:10" ht="30" customHeight="1">
      <c r="A11" s="165" t="s">
        <v>152</v>
      </c>
      <c r="B11" s="87">
        <v>118</v>
      </c>
      <c r="C11" s="166"/>
      <c r="D11" s="167"/>
      <c r="E11" s="13"/>
      <c r="F11" s="13"/>
      <c r="G11" s="13"/>
      <c r="H11" s="13"/>
      <c r="I11" s="13"/>
      <c r="J11" s="13"/>
    </row>
    <row r="12" spans="1:10" ht="30" customHeight="1">
      <c r="A12" s="165" t="s">
        <v>150</v>
      </c>
      <c r="B12" s="87">
        <v>91</v>
      </c>
      <c r="C12" s="166"/>
      <c r="D12" s="167"/>
      <c r="E12" s="13"/>
      <c r="F12" s="13"/>
      <c r="G12" s="13"/>
      <c r="H12" s="13"/>
      <c r="I12" s="13"/>
      <c r="J12" s="13"/>
    </row>
    <row r="13" spans="1:10" ht="30" customHeight="1">
      <c r="A13" s="165" t="s">
        <v>153</v>
      </c>
      <c r="B13" s="87">
        <v>1671</v>
      </c>
      <c r="C13" s="166"/>
      <c r="D13" s="167"/>
      <c r="E13" s="13"/>
      <c r="F13" s="13"/>
      <c r="G13" s="13"/>
      <c r="H13" s="13"/>
      <c r="I13" s="13"/>
      <c r="J13" s="13"/>
    </row>
    <row r="14" spans="1:10" ht="30" customHeight="1">
      <c r="A14" s="165" t="s">
        <v>154</v>
      </c>
      <c r="B14" s="87">
        <v>110</v>
      </c>
      <c r="C14" s="166"/>
      <c r="D14" s="167"/>
      <c r="E14" s="13"/>
      <c r="F14" s="13"/>
      <c r="G14" s="13"/>
      <c r="H14" s="13"/>
      <c r="I14" s="13"/>
      <c r="J14" s="13"/>
    </row>
    <row r="15" spans="1:10" ht="30" customHeight="1">
      <c r="A15" s="165" t="s">
        <v>155</v>
      </c>
      <c r="B15" s="87">
        <v>20</v>
      </c>
      <c r="C15" s="166"/>
      <c r="D15" s="167"/>
      <c r="E15" s="13"/>
      <c r="F15" s="13"/>
      <c r="G15" s="13"/>
      <c r="H15" s="13"/>
      <c r="I15" s="13"/>
      <c r="J15" s="13"/>
    </row>
    <row r="16" spans="1:11" ht="30" customHeight="1">
      <c r="A16" s="165" t="s">
        <v>156</v>
      </c>
      <c r="B16" s="87">
        <v>220</v>
      </c>
      <c r="C16" s="166"/>
      <c r="D16" s="167"/>
      <c r="E16" s="13"/>
      <c r="F16" s="13"/>
      <c r="G16" s="13"/>
      <c r="H16" s="13"/>
      <c r="I16" s="13"/>
      <c r="J16" s="13"/>
      <c r="K16" s="5"/>
    </row>
    <row r="17" spans="1:10" ht="30" customHeight="1">
      <c r="A17" s="165" t="s">
        <v>157</v>
      </c>
      <c r="B17" s="87">
        <v>264</v>
      </c>
      <c r="C17" s="166"/>
      <c r="D17" s="167"/>
      <c r="E17" s="170"/>
      <c r="F17" s="171">
        <v>98</v>
      </c>
      <c r="G17" s="82">
        <v>99</v>
      </c>
      <c r="H17" s="82" t="s">
        <v>134</v>
      </c>
      <c r="I17" s="83" t="s">
        <v>136</v>
      </c>
      <c r="J17" s="172" t="s">
        <v>138</v>
      </c>
    </row>
    <row r="18" spans="1:10" ht="30" customHeight="1">
      <c r="A18" s="165" t="s">
        <v>158</v>
      </c>
      <c r="B18" s="87">
        <v>23</v>
      </c>
      <c r="C18" s="166"/>
      <c r="D18" s="167"/>
      <c r="E18" s="247" t="s">
        <v>160</v>
      </c>
      <c r="F18" s="173">
        <v>1584</v>
      </c>
      <c r="G18" s="166">
        <v>1337</v>
      </c>
      <c r="H18" s="166">
        <v>941</v>
      </c>
      <c r="I18" s="174">
        <v>1645</v>
      </c>
      <c r="J18" s="175">
        <v>905</v>
      </c>
    </row>
    <row r="19" spans="1:10" ht="30" customHeight="1">
      <c r="A19" s="165" t="s">
        <v>159</v>
      </c>
      <c r="B19" s="87">
        <v>13</v>
      </c>
      <c r="C19" s="166"/>
      <c r="D19" s="167"/>
      <c r="E19" s="248" t="s">
        <v>161</v>
      </c>
      <c r="F19" s="176">
        <v>1240</v>
      </c>
      <c r="G19" s="177">
        <v>3661</v>
      </c>
      <c r="H19" s="177">
        <v>3945</v>
      </c>
      <c r="I19" s="178">
        <v>3001</v>
      </c>
      <c r="J19" s="179">
        <v>2487</v>
      </c>
    </row>
    <row r="20" spans="1:10" ht="30" customHeight="1">
      <c r="A20" s="83" t="s">
        <v>61</v>
      </c>
      <c r="B20" s="168">
        <f>SUM(B9:B19)</f>
        <v>3393</v>
      </c>
      <c r="C20" s="82" t="s">
        <v>61</v>
      </c>
      <c r="D20" s="169">
        <f>SUM(D9:D19)</f>
        <v>1192</v>
      </c>
      <c r="E20" s="249" t="s">
        <v>162</v>
      </c>
      <c r="F20" s="180">
        <f>SUM(F18:F19)</f>
        <v>2824</v>
      </c>
      <c r="G20" s="181">
        <v>4998</v>
      </c>
      <c r="H20" s="181">
        <v>4886</v>
      </c>
      <c r="I20" s="182">
        <v>4646</v>
      </c>
      <c r="J20" s="183">
        <v>3393</v>
      </c>
    </row>
    <row r="21" spans="1:10" ht="30" customHeight="1">
      <c r="A21" s="245"/>
      <c r="B21" s="88"/>
      <c r="C21" s="245"/>
      <c r="D21" s="246"/>
      <c r="E21" s="252"/>
      <c r="F21" s="253"/>
      <c r="G21" s="253"/>
      <c r="H21" s="253"/>
      <c r="I21" s="253"/>
      <c r="J21" s="108"/>
    </row>
    <row r="22" spans="2:10" ht="19.5" customHeight="1">
      <c r="B22" s="18"/>
      <c r="C22" s="18"/>
      <c r="D22" s="18"/>
      <c r="E22" s="14"/>
      <c r="F22" s="127"/>
      <c r="G22" s="127"/>
      <c r="H22" s="127"/>
      <c r="I22" s="127"/>
      <c r="J22" s="127"/>
    </row>
    <row r="23" spans="1:18" ht="19.5" customHeight="1">
      <c r="A23" s="21" t="s">
        <v>83</v>
      </c>
      <c r="K23" s="18"/>
      <c r="L23" s="18"/>
      <c r="Q23" s="118" t="s">
        <v>82</v>
      </c>
      <c r="R23" s="2" t="s">
        <v>34</v>
      </c>
    </row>
    <row r="24" spans="8:22" ht="19.5" customHeight="1">
      <c r="H24" s="36"/>
      <c r="J24" s="36" t="s">
        <v>46</v>
      </c>
      <c r="K24" s="18"/>
      <c r="L24" s="18"/>
      <c r="P24" s="2">
        <v>95</v>
      </c>
      <c r="Q24" s="120">
        <v>2713</v>
      </c>
      <c r="R24" s="120">
        <v>966</v>
      </c>
      <c r="S24" s="18">
        <v>3679</v>
      </c>
      <c r="T24" s="121">
        <v>19.92827868852459</v>
      </c>
      <c r="U24" s="121">
        <v>80.07172131147541</v>
      </c>
      <c r="V24" s="18"/>
    </row>
    <row r="25" spans="1:23" ht="24.75" customHeight="1">
      <c r="A25" s="266" t="s">
        <v>29</v>
      </c>
      <c r="B25" s="262" t="s">
        <v>84</v>
      </c>
      <c r="C25" s="123"/>
      <c r="D25" s="262" t="s">
        <v>85</v>
      </c>
      <c r="E25" s="123"/>
      <c r="F25" s="262" t="s">
        <v>86</v>
      </c>
      <c r="G25" s="263"/>
      <c r="H25" s="123"/>
      <c r="I25" s="262" t="s">
        <v>61</v>
      </c>
      <c r="J25" s="263"/>
      <c r="K25" s="18"/>
      <c r="L25" s="18"/>
      <c r="M25" s="18"/>
      <c r="Q25" s="2">
        <v>96</v>
      </c>
      <c r="R25" s="18">
        <v>1550</v>
      </c>
      <c r="S25" s="18">
        <v>784</v>
      </c>
      <c r="T25" s="18">
        <f>SUM(R25,S25)</f>
        <v>2334</v>
      </c>
      <c r="U25" s="121">
        <v>26.511071214841415</v>
      </c>
      <c r="V25" s="121">
        <v>73.48892878515859</v>
      </c>
      <c r="W25" s="18"/>
    </row>
    <row r="26" spans="1:23" ht="24.75" customHeight="1">
      <c r="A26" s="269"/>
      <c r="B26" s="264"/>
      <c r="C26" s="125" t="s">
        <v>42</v>
      </c>
      <c r="D26" s="264"/>
      <c r="E26" s="125" t="s">
        <v>42</v>
      </c>
      <c r="F26" s="264"/>
      <c r="G26" s="265"/>
      <c r="H26" s="125" t="s">
        <v>42</v>
      </c>
      <c r="I26" s="264"/>
      <c r="J26" s="265"/>
      <c r="K26" s="18"/>
      <c r="L26" s="18"/>
      <c r="M26" s="18"/>
      <c r="Q26" s="2">
        <v>98</v>
      </c>
      <c r="R26" s="18">
        <v>1584</v>
      </c>
      <c r="S26" s="18">
        <v>1240</v>
      </c>
      <c r="T26" s="18">
        <f>SUM(R26,S26)</f>
        <v>2824</v>
      </c>
      <c r="U26" s="121">
        <v>74.53574744661096</v>
      </c>
      <c r="V26" s="121">
        <v>25.464252553389045</v>
      </c>
      <c r="W26" s="18"/>
    </row>
    <row r="27" spans="1:23" ht="24.75" customHeight="1">
      <c r="A27" s="150">
        <v>1970</v>
      </c>
      <c r="B27" s="184">
        <v>3417</v>
      </c>
      <c r="C27" s="151">
        <v>57.80747758416511</v>
      </c>
      <c r="D27" s="185">
        <v>892</v>
      </c>
      <c r="E27" s="151">
        <v>15.090509220098122</v>
      </c>
      <c r="F27" s="156">
        <v>1602</v>
      </c>
      <c r="G27" s="186"/>
      <c r="H27" s="151">
        <v>27.102013195736763</v>
      </c>
      <c r="I27" s="156">
        <v>5911</v>
      </c>
      <c r="J27" s="157"/>
      <c r="K27" s="18"/>
      <c r="L27" s="18"/>
      <c r="M27" s="18"/>
      <c r="Q27" s="2">
        <v>99</v>
      </c>
      <c r="R27" s="18">
        <v>1337</v>
      </c>
      <c r="S27" s="18">
        <v>3661</v>
      </c>
      <c r="T27" s="18">
        <f>SUM(R27,S27)</f>
        <v>4998</v>
      </c>
      <c r="U27" s="121">
        <v>73.74286490894265</v>
      </c>
      <c r="V27" s="121">
        <v>26.257135091057354</v>
      </c>
      <c r="W27" s="18"/>
    </row>
    <row r="28" spans="1:24" s="13" customFormat="1" ht="24.75" customHeight="1">
      <c r="A28" s="150">
        <v>1980</v>
      </c>
      <c r="B28" s="184">
        <v>7854</v>
      </c>
      <c r="C28" s="151">
        <v>44.03453689167975</v>
      </c>
      <c r="D28" s="185">
        <v>3116</v>
      </c>
      <c r="E28" s="151">
        <v>17.470284817223593</v>
      </c>
      <c r="F28" s="156">
        <v>6866</v>
      </c>
      <c r="G28" s="186"/>
      <c r="H28" s="151">
        <v>38.49517829109666</v>
      </c>
      <c r="I28" s="156">
        <v>17836</v>
      </c>
      <c r="J28" s="157"/>
      <c r="L28" s="122"/>
      <c r="M28" s="122"/>
      <c r="N28" s="122"/>
      <c r="S28" s="122"/>
      <c r="T28" s="122"/>
      <c r="U28" s="122">
        <f>SUM(S28,T28)</f>
        <v>0</v>
      </c>
      <c r="V28" s="124">
        <v>66.40959725792631</v>
      </c>
      <c r="W28" s="124">
        <v>33.59040274207369</v>
      </c>
      <c r="X28" s="122"/>
    </row>
    <row r="29" spans="1:24" s="13" customFormat="1" ht="24.75" customHeight="1">
      <c r="A29" s="150">
        <v>1990</v>
      </c>
      <c r="B29" s="184">
        <v>12370</v>
      </c>
      <c r="C29" s="151">
        <v>35.574600253077186</v>
      </c>
      <c r="D29" s="185">
        <v>12037</v>
      </c>
      <c r="E29" s="151">
        <v>34.61693316461521</v>
      </c>
      <c r="F29" s="156">
        <v>10365</v>
      </c>
      <c r="G29" s="186"/>
      <c r="H29" s="151">
        <v>29.808466582307602</v>
      </c>
      <c r="I29" s="156">
        <v>34772</v>
      </c>
      <c r="J29" s="157"/>
      <c r="S29" s="122"/>
      <c r="T29" s="122"/>
      <c r="U29" s="122">
        <f>SUM(S29,T29)</f>
        <v>0</v>
      </c>
      <c r="V29" s="124">
        <v>47.426160337552744</v>
      </c>
      <c r="W29" s="124">
        <v>52.573839662447256</v>
      </c>
      <c r="X29" s="122"/>
    </row>
    <row r="30" spans="1:24" s="13" customFormat="1" ht="24.75" customHeight="1">
      <c r="A30" s="150">
        <v>1995</v>
      </c>
      <c r="B30" s="184">
        <v>18476</v>
      </c>
      <c r="C30" s="151">
        <v>31.23108909886915</v>
      </c>
      <c r="D30" s="185">
        <v>21321</v>
      </c>
      <c r="E30" s="151">
        <v>36.0401629506922</v>
      </c>
      <c r="F30" s="156">
        <v>19362</v>
      </c>
      <c r="G30" s="186"/>
      <c r="H30" s="151">
        <v>32.728747950438645</v>
      </c>
      <c r="I30" s="156">
        <v>59159</v>
      </c>
      <c r="J30" s="157"/>
      <c r="K30" s="126"/>
      <c r="V30" s="124">
        <v>56.09065155807366</v>
      </c>
      <c r="W30" s="124">
        <v>43.90934844192634</v>
      </c>
      <c r="X30" s="122"/>
    </row>
    <row r="31" spans="1:24" s="13" customFormat="1" ht="24.75" customHeight="1">
      <c r="A31" s="154">
        <v>1996</v>
      </c>
      <c r="B31" s="187">
        <v>18003</v>
      </c>
      <c r="C31" s="188">
        <v>30.284628065807624</v>
      </c>
      <c r="D31" s="189">
        <v>22374</v>
      </c>
      <c r="E31" s="188">
        <v>37.6375197658379</v>
      </c>
      <c r="F31" s="155">
        <v>19069</v>
      </c>
      <c r="G31" s="190"/>
      <c r="H31" s="188">
        <v>32.07785216835447</v>
      </c>
      <c r="I31" s="155">
        <v>59446</v>
      </c>
      <c r="J31" s="157"/>
      <c r="V31" s="124">
        <v>26.750700280112046</v>
      </c>
      <c r="W31" s="124">
        <v>73.24929971988794</v>
      </c>
      <c r="X31" s="122"/>
    </row>
    <row r="32" spans="1:10" s="13" customFormat="1" ht="24.75" customHeight="1">
      <c r="A32" s="154">
        <v>1997</v>
      </c>
      <c r="B32" s="187">
        <v>19323</v>
      </c>
      <c r="C32" s="188">
        <v>31.747309619650043</v>
      </c>
      <c r="D32" s="189">
        <v>22144</v>
      </c>
      <c r="E32" s="188">
        <v>36.382157233221065</v>
      </c>
      <c r="F32" s="155">
        <v>19398</v>
      </c>
      <c r="G32" s="190"/>
      <c r="H32" s="188">
        <v>31.870533147128892</v>
      </c>
      <c r="I32" s="155">
        <v>60865</v>
      </c>
      <c r="J32" s="157"/>
    </row>
    <row r="33" spans="1:10" s="13" customFormat="1" ht="24.75" customHeight="1">
      <c r="A33" s="154">
        <v>1998</v>
      </c>
      <c r="B33" s="187">
        <v>15559</v>
      </c>
      <c r="C33" s="188">
        <v>32.82974278901948</v>
      </c>
      <c r="D33" s="189">
        <v>14384</v>
      </c>
      <c r="E33" s="188">
        <v>30.35047369864748</v>
      </c>
      <c r="F33" s="155">
        <v>17450</v>
      </c>
      <c r="G33" s="190"/>
      <c r="H33" s="188">
        <v>36.819783512333046</v>
      </c>
      <c r="I33" s="155">
        <v>47393</v>
      </c>
      <c r="J33" s="157"/>
    </row>
    <row r="34" spans="1:10" s="13" customFormat="1" ht="24.75" customHeight="1">
      <c r="A34" s="154">
        <v>1999</v>
      </c>
      <c r="B34" s="187">
        <v>15805</v>
      </c>
      <c r="C34" s="188">
        <v>31.722296931136224</v>
      </c>
      <c r="D34" s="189">
        <v>15023</v>
      </c>
      <c r="E34" s="188">
        <v>30.152740702085385</v>
      </c>
      <c r="F34" s="155">
        <v>18995</v>
      </c>
      <c r="G34" s="190"/>
      <c r="H34" s="188">
        <v>38.1249623667784</v>
      </c>
      <c r="I34" s="155">
        <v>49823</v>
      </c>
      <c r="J34" s="157"/>
    </row>
    <row r="35" spans="1:10" s="13" customFormat="1" ht="24.75" customHeight="1">
      <c r="A35" s="154">
        <v>2000</v>
      </c>
      <c r="B35" s="187">
        <v>16519</v>
      </c>
      <c r="C35" s="188">
        <v>30.692480630237267</v>
      </c>
      <c r="D35" s="189">
        <v>17067</v>
      </c>
      <c r="E35" s="188">
        <v>31.710670556102638</v>
      </c>
      <c r="F35" s="155">
        <v>20235</v>
      </c>
      <c r="G35" s="190"/>
      <c r="H35" s="188">
        <v>37.596848813660095</v>
      </c>
      <c r="I35" s="155">
        <v>53821</v>
      </c>
      <c r="J35" s="157"/>
    </row>
    <row r="36" spans="1:10" s="13" customFormat="1" ht="24.75" customHeight="1">
      <c r="A36" s="150">
        <v>2001</v>
      </c>
      <c r="B36" s="184">
        <v>17353</v>
      </c>
      <c r="C36" s="151">
        <v>31.28808914211532</v>
      </c>
      <c r="D36" s="185">
        <v>17874</v>
      </c>
      <c r="E36" s="151">
        <v>32.227471061267174</v>
      </c>
      <c r="F36" s="156">
        <v>20235</v>
      </c>
      <c r="G36" s="186"/>
      <c r="H36" s="151">
        <v>36.4844397966175</v>
      </c>
      <c r="I36" s="156">
        <v>55462</v>
      </c>
      <c r="J36" s="158"/>
    </row>
    <row r="37" spans="1:10" s="13" customFormat="1" ht="24.75" customHeight="1">
      <c r="A37" s="152">
        <v>2002</v>
      </c>
      <c r="B37" s="191">
        <v>18347</v>
      </c>
      <c r="C37" s="153">
        <v>31.820941082609224</v>
      </c>
      <c r="D37" s="192">
        <v>19374</v>
      </c>
      <c r="E37" s="153">
        <v>33.60216452468911</v>
      </c>
      <c r="F37" s="193">
        <v>19936</v>
      </c>
      <c r="G37" s="193"/>
      <c r="H37" s="153">
        <v>34.57689439270167</v>
      </c>
      <c r="I37" s="193">
        <v>57657</v>
      </c>
      <c r="J37" s="194"/>
    </row>
    <row r="38" spans="1:10" s="13" customFormat="1" ht="21.75" customHeight="1">
      <c r="A38" s="99" t="s">
        <v>87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3" customFormat="1" ht="21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3" customFormat="1" ht="21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ht="24.75" customHeight="1"/>
    <row r="42" ht="24" customHeight="1"/>
  </sheetData>
  <mergeCells count="7">
    <mergeCell ref="E4:J4"/>
    <mergeCell ref="E5:J5"/>
    <mergeCell ref="A25:A26"/>
    <mergeCell ref="B25:B26"/>
    <mergeCell ref="D25:D26"/>
    <mergeCell ref="F25:G26"/>
    <mergeCell ref="I25:J26"/>
  </mergeCells>
  <printOptions horizontalCentered="1"/>
  <pageMargins left="0.3937007874015748" right="0.3937007874015748" top="0.4724409448818898" bottom="0.4724409448818898" header="0.35433070866141736" footer="0.35433070866141736"/>
  <pageSetup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51"/>
  <sheetViews>
    <sheetView tabSelected="1" view="pageBreakPreview" zoomScale="75" zoomScaleNormal="75" zoomScaleSheetLayoutView="75" workbookViewId="0" topLeftCell="A13">
      <selection activeCell="N33" sqref="N33"/>
    </sheetView>
  </sheetViews>
  <sheetFormatPr defaultColWidth="9.00390625" defaultRowHeight="14.25"/>
  <cols>
    <col min="1" max="1" width="14.25390625" style="0" customWidth="1"/>
    <col min="11" max="11" width="11.25390625" style="0" customWidth="1"/>
  </cols>
  <sheetData>
    <row r="1" spans="1:7" ht="27.75">
      <c r="A1" s="129" t="s">
        <v>109</v>
      </c>
      <c r="B1" s="129"/>
      <c r="C1" s="129"/>
      <c r="D1" s="129"/>
      <c r="E1" s="129"/>
      <c r="F1" s="129"/>
      <c r="G1" s="129"/>
    </row>
    <row r="2" spans="1:7" ht="3.75" customHeight="1">
      <c r="A2" s="128"/>
      <c r="B2" s="128"/>
      <c r="C2" s="128"/>
      <c r="D2" s="128"/>
      <c r="E2" s="128"/>
      <c r="F2" s="5"/>
      <c r="G2" s="5"/>
    </row>
    <row r="3" spans="1:7" ht="40.5" customHeight="1">
      <c r="A3" s="2"/>
      <c r="B3" s="130"/>
      <c r="C3" s="13"/>
      <c r="D3" s="13"/>
      <c r="E3" s="13"/>
      <c r="F3" s="13"/>
      <c r="G3" s="13"/>
    </row>
    <row r="4" spans="1:7" ht="16.5" customHeight="1">
      <c r="A4" s="2"/>
      <c r="B4" s="131" t="s">
        <v>93</v>
      </c>
      <c r="C4" s="13"/>
      <c r="D4" s="13"/>
      <c r="E4" s="13"/>
      <c r="F4" s="13"/>
      <c r="G4" s="13"/>
    </row>
    <row r="5" spans="1:7" ht="16.5" customHeight="1">
      <c r="A5" s="2"/>
      <c r="B5" s="2" t="s">
        <v>181</v>
      </c>
      <c r="C5" s="13"/>
      <c r="D5" s="13"/>
      <c r="E5" s="13"/>
      <c r="F5" s="13"/>
      <c r="G5" s="13"/>
    </row>
    <row r="6" spans="1:7" ht="16.5" customHeight="1">
      <c r="A6" s="2"/>
      <c r="B6" s="2" t="s">
        <v>95</v>
      </c>
      <c r="C6" s="13"/>
      <c r="D6" s="13"/>
      <c r="E6" s="13"/>
      <c r="F6" s="13"/>
      <c r="G6" s="13"/>
    </row>
    <row r="7" spans="1:7" ht="16.5" customHeight="1">
      <c r="A7" s="2"/>
      <c r="B7" s="3"/>
      <c r="C7" s="13"/>
      <c r="D7" s="13"/>
      <c r="E7" s="13"/>
      <c r="F7" s="13"/>
      <c r="G7" s="13"/>
    </row>
    <row r="8" spans="1:7" ht="16.5" customHeight="1">
      <c r="A8" s="2"/>
      <c r="B8" s="131" t="s">
        <v>166</v>
      </c>
      <c r="C8" s="13"/>
      <c r="D8" s="13"/>
      <c r="E8" s="13"/>
      <c r="F8" s="13"/>
      <c r="G8" s="13"/>
    </row>
    <row r="9" spans="1:7" ht="16.5" customHeight="1">
      <c r="A9" s="2"/>
      <c r="B9" s="2" t="s">
        <v>170</v>
      </c>
      <c r="C9" s="13"/>
      <c r="D9" s="13"/>
      <c r="E9" s="13"/>
      <c r="F9" s="13"/>
      <c r="G9" s="13"/>
    </row>
    <row r="10" spans="1:7" ht="16.5" customHeight="1">
      <c r="A10" s="2"/>
      <c r="B10" s="2" t="s">
        <v>165</v>
      </c>
      <c r="C10" s="13"/>
      <c r="D10" s="13"/>
      <c r="E10" s="13"/>
      <c r="F10" s="13"/>
      <c r="G10" s="13"/>
    </row>
    <row r="11" spans="1:7" ht="16.5" customHeight="1">
      <c r="A11" s="2"/>
      <c r="B11" s="2"/>
      <c r="C11" s="13"/>
      <c r="D11" s="13"/>
      <c r="E11" s="13"/>
      <c r="F11" s="13"/>
      <c r="G11" s="13"/>
    </row>
    <row r="12" spans="1:7" ht="16.5" customHeight="1">
      <c r="A12" s="2"/>
      <c r="B12" s="3"/>
      <c r="C12" s="13"/>
      <c r="D12" s="13"/>
      <c r="E12" s="13"/>
      <c r="F12" s="13"/>
      <c r="G12" s="13"/>
    </row>
    <row r="13" spans="1:7" ht="16.5" customHeight="1">
      <c r="A13" s="2"/>
      <c r="B13" s="131" t="s">
        <v>111</v>
      </c>
      <c r="C13" s="13"/>
      <c r="D13" s="13"/>
      <c r="E13" s="13"/>
      <c r="F13" s="13"/>
      <c r="G13" s="13"/>
    </row>
    <row r="14" spans="1:7" ht="16.5" customHeight="1">
      <c r="A14" s="2"/>
      <c r="B14" s="2" t="s">
        <v>171</v>
      </c>
      <c r="C14" s="13"/>
      <c r="D14" s="13"/>
      <c r="E14" s="13"/>
      <c r="F14" s="13"/>
      <c r="G14" s="13"/>
    </row>
    <row r="15" spans="1:7" ht="16.5" customHeight="1">
      <c r="A15" s="2"/>
      <c r="B15" s="2" t="s">
        <v>112</v>
      </c>
      <c r="C15" s="13"/>
      <c r="D15" s="13"/>
      <c r="E15" s="13"/>
      <c r="F15" s="13"/>
      <c r="G15" s="13"/>
    </row>
    <row r="16" spans="1:7" ht="16.5" customHeight="1">
      <c r="A16" s="2"/>
      <c r="B16" s="3"/>
      <c r="C16" s="13"/>
      <c r="D16" s="13"/>
      <c r="E16" s="13"/>
      <c r="F16" s="13"/>
      <c r="G16" s="13"/>
    </row>
    <row r="17" spans="1:7" ht="16.5" customHeight="1">
      <c r="A17" s="2"/>
      <c r="B17" s="131" t="s">
        <v>167</v>
      </c>
      <c r="C17" s="13"/>
      <c r="D17" s="13"/>
      <c r="E17" s="13"/>
      <c r="F17" s="13"/>
      <c r="G17" s="13"/>
    </row>
    <row r="18" spans="1:7" ht="16.5" customHeight="1">
      <c r="A18" s="2"/>
      <c r="B18" s="2" t="s">
        <v>113</v>
      </c>
      <c r="C18" s="13"/>
      <c r="D18" s="13"/>
      <c r="E18" s="13"/>
      <c r="F18" s="13"/>
      <c r="G18" s="13"/>
    </row>
    <row r="19" spans="1:7" ht="16.5" customHeight="1">
      <c r="A19" s="2"/>
      <c r="B19" s="2" t="s">
        <v>114</v>
      </c>
      <c r="C19" s="13"/>
      <c r="D19" s="13"/>
      <c r="E19" s="13"/>
      <c r="F19" s="13"/>
      <c r="G19" s="13"/>
    </row>
    <row r="20" spans="1:7" ht="16.5" customHeight="1">
      <c r="A20" s="2"/>
      <c r="B20" s="3"/>
      <c r="C20" s="13"/>
      <c r="D20" s="13"/>
      <c r="E20" s="13"/>
      <c r="F20" s="13"/>
      <c r="G20" s="13"/>
    </row>
    <row r="21" spans="1:7" ht="16.5" customHeight="1">
      <c r="A21" s="2"/>
      <c r="B21" s="131" t="s">
        <v>115</v>
      </c>
      <c r="C21" s="13"/>
      <c r="D21" s="13"/>
      <c r="E21" s="13"/>
      <c r="F21" s="13"/>
      <c r="G21" s="13"/>
    </row>
    <row r="22" spans="1:7" ht="16.5" customHeight="1">
      <c r="A22" s="2"/>
      <c r="B22" s="2" t="s">
        <v>172</v>
      </c>
      <c r="C22" s="13"/>
      <c r="D22" s="13"/>
      <c r="E22" s="13"/>
      <c r="F22" s="13"/>
      <c r="G22" s="13"/>
    </row>
    <row r="23" spans="1:7" ht="16.5" customHeight="1">
      <c r="A23" s="2"/>
      <c r="B23" s="2" t="s">
        <v>116</v>
      </c>
      <c r="C23" s="13"/>
      <c r="D23" s="13"/>
      <c r="E23" s="13"/>
      <c r="F23" s="13"/>
      <c r="G23" s="13"/>
    </row>
    <row r="24" spans="1:7" ht="16.5" customHeight="1">
      <c r="A24" s="2"/>
      <c r="B24" s="132"/>
      <c r="C24" s="13"/>
      <c r="D24" s="13"/>
      <c r="E24" s="13"/>
      <c r="F24" s="13"/>
      <c r="G24" s="13"/>
    </row>
    <row r="25" spans="1:7" ht="16.5" customHeight="1">
      <c r="A25" s="2"/>
      <c r="B25" s="131" t="s">
        <v>168</v>
      </c>
      <c r="C25" s="13"/>
      <c r="D25" s="13"/>
      <c r="E25" s="13"/>
      <c r="F25" s="13"/>
      <c r="G25" s="13"/>
    </row>
    <row r="26" spans="1:7" ht="16.5" customHeight="1">
      <c r="A26" s="2"/>
      <c r="B26" s="2" t="s">
        <v>173</v>
      </c>
      <c r="C26" s="13"/>
      <c r="D26" s="13"/>
      <c r="E26" s="13"/>
      <c r="F26" s="13"/>
      <c r="G26" s="13"/>
    </row>
    <row r="27" spans="1:7" ht="16.5" customHeight="1">
      <c r="A27" s="2"/>
      <c r="B27" s="2" t="s">
        <v>117</v>
      </c>
      <c r="C27" s="13"/>
      <c r="D27" s="13"/>
      <c r="E27" s="13"/>
      <c r="F27" s="13"/>
      <c r="G27" s="13"/>
    </row>
    <row r="28" spans="1:7" ht="16.5" customHeight="1">
      <c r="A28" s="2"/>
      <c r="B28" s="132"/>
      <c r="C28" s="13"/>
      <c r="D28" s="13"/>
      <c r="E28" s="13"/>
      <c r="F28" s="13"/>
      <c r="G28" s="13"/>
    </row>
    <row r="29" spans="1:7" ht="16.5" customHeight="1">
      <c r="A29" s="2"/>
      <c r="B29" s="131" t="s">
        <v>169</v>
      </c>
      <c r="C29" s="13"/>
      <c r="D29" s="13"/>
      <c r="E29" s="13"/>
      <c r="F29" s="13"/>
      <c r="G29" s="13"/>
    </row>
    <row r="30" spans="1:7" ht="16.5" customHeight="1">
      <c r="A30" s="2"/>
      <c r="B30" s="2" t="s">
        <v>118</v>
      </c>
      <c r="C30" s="13"/>
      <c r="D30" s="13"/>
      <c r="E30" s="13"/>
      <c r="F30" s="13"/>
      <c r="G30" s="13"/>
    </row>
    <row r="31" spans="1:7" ht="16.5" customHeight="1">
      <c r="A31" s="2"/>
      <c r="B31" s="2" t="s">
        <v>119</v>
      </c>
      <c r="C31" s="13"/>
      <c r="D31" s="13"/>
      <c r="E31" s="13"/>
      <c r="F31" s="13"/>
      <c r="G31" s="13"/>
    </row>
    <row r="32" spans="1:7" ht="16.5" customHeight="1">
      <c r="A32" s="2"/>
      <c r="B32" s="132"/>
      <c r="C32" s="13"/>
      <c r="D32" s="13"/>
      <c r="E32" s="13"/>
      <c r="F32" s="13"/>
      <c r="G32" s="13"/>
    </row>
    <row r="33" spans="1:7" ht="16.5" customHeight="1">
      <c r="A33" s="2"/>
      <c r="B33" s="131" t="s">
        <v>120</v>
      </c>
      <c r="C33" s="13"/>
      <c r="D33" s="13"/>
      <c r="E33" s="13"/>
      <c r="F33" s="13"/>
      <c r="G33" s="13"/>
    </row>
    <row r="34" spans="1:7" ht="16.5" customHeight="1">
      <c r="A34" s="2"/>
      <c r="B34" s="2" t="s">
        <v>174</v>
      </c>
      <c r="C34" s="13"/>
      <c r="D34" s="13"/>
      <c r="E34" s="13"/>
      <c r="F34" s="13"/>
      <c r="G34" s="13"/>
    </row>
    <row r="35" spans="1:7" ht="16.5" customHeight="1">
      <c r="A35" s="2"/>
      <c r="B35" s="2" t="s">
        <v>182</v>
      </c>
      <c r="C35" s="13"/>
      <c r="D35" s="13"/>
      <c r="E35" s="13"/>
      <c r="F35" s="13"/>
      <c r="G35" s="13"/>
    </row>
    <row r="36" spans="1:7" ht="16.5" customHeight="1">
      <c r="A36" s="2"/>
      <c r="B36" s="132"/>
      <c r="C36" s="13"/>
      <c r="D36" s="13"/>
      <c r="E36" s="13"/>
      <c r="F36" s="13"/>
      <c r="G36" s="13"/>
    </row>
    <row r="37" spans="1:7" ht="16.5" customHeight="1">
      <c r="A37" s="2"/>
      <c r="B37" s="131" t="s">
        <v>121</v>
      </c>
      <c r="C37" s="13"/>
      <c r="D37" s="13"/>
      <c r="E37" s="13"/>
      <c r="F37" s="13"/>
      <c r="G37" s="13"/>
    </row>
    <row r="38" spans="1:7" ht="16.5" customHeight="1">
      <c r="A38" s="2"/>
      <c r="B38" s="2" t="s">
        <v>175</v>
      </c>
      <c r="C38" s="13"/>
      <c r="D38" s="13"/>
      <c r="E38" s="13"/>
      <c r="F38" s="13"/>
      <c r="G38" s="13"/>
    </row>
    <row r="39" spans="1:7" ht="16.5" customHeight="1">
      <c r="A39" s="2"/>
      <c r="B39" s="2" t="s">
        <v>176</v>
      </c>
      <c r="C39" s="13"/>
      <c r="D39" s="13"/>
      <c r="E39" s="13"/>
      <c r="F39" s="13"/>
      <c r="G39" s="13"/>
    </row>
    <row r="40" spans="1:7" ht="16.5" customHeight="1">
      <c r="A40" s="2"/>
      <c r="B40" s="132"/>
      <c r="C40" s="13"/>
      <c r="D40" s="13"/>
      <c r="E40" s="13"/>
      <c r="F40" s="13"/>
      <c r="G40" s="13"/>
    </row>
    <row r="41" spans="1:7" ht="16.5" customHeight="1">
      <c r="A41" s="2"/>
      <c r="B41" s="131" t="s">
        <v>122</v>
      </c>
      <c r="C41" s="13"/>
      <c r="D41" s="13"/>
      <c r="E41" s="13"/>
      <c r="F41" s="13"/>
      <c r="G41" s="13"/>
    </row>
    <row r="42" spans="1:7" ht="16.5" customHeight="1">
      <c r="A42" s="2"/>
      <c r="B42" s="2" t="s">
        <v>123</v>
      </c>
      <c r="C42" s="13"/>
      <c r="D42" s="13"/>
      <c r="E42" s="13"/>
      <c r="F42" s="13"/>
      <c r="G42" s="13"/>
    </row>
    <row r="43" spans="1:7" ht="16.5" customHeight="1">
      <c r="A43" s="2"/>
      <c r="B43" s="2" t="s">
        <v>124</v>
      </c>
      <c r="C43" s="13"/>
      <c r="D43" s="13"/>
      <c r="E43" s="13"/>
      <c r="F43" s="13"/>
      <c r="G43" s="13"/>
    </row>
    <row r="44" spans="1:7" s="250" customFormat="1" ht="16.5" customHeight="1">
      <c r="A44" s="13"/>
      <c r="B44" s="13"/>
      <c r="C44" s="13"/>
      <c r="D44" s="13"/>
      <c r="E44" s="13"/>
      <c r="F44" s="13"/>
      <c r="G44" s="13"/>
    </row>
    <row r="45" spans="1:7" s="250" customFormat="1" ht="16.5" customHeight="1">
      <c r="A45" s="13"/>
      <c r="B45" s="131" t="s">
        <v>178</v>
      </c>
      <c r="C45" s="13"/>
      <c r="D45" s="13"/>
      <c r="E45" s="13"/>
      <c r="F45" s="13"/>
      <c r="G45" s="13"/>
    </row>
    <row r="46" spans="1:7" s="251" customFormat="1" ht="16.5" customHeight="1">
      <c r="A46" s="2"/>
      <c r="B46" s="2" t="s">
        <v>179</v>
      </c>
      <c r="C46" s="2"/>
      <c r="D46" s="2"/>
      <c r="E46" s="2"/>
      <c r="F46" s="2"/>
      <c r="G46" s="2"/>
    </row>
    <row r="47" spans="1:7" s="251" customFormat="1" ht="16.5" customHeight="1">
      <c r="A47" s="2"/>
      <c r="B47" s="2" t="s">
        <v>180</v>
      </c>
      <c r="C47" s="2"/>
      <c r="D47" s="2"/>
      <c r="E47" s="2"/>
      <c r="F47" s="2"/>
      <c r="G47" s="2"/>
    </row>
    <row r="48" spans="1:7" s="250" customFormat="1" ht="16.5" customHeight="1">
      <c r="A48" s="13"/>
      <c r="B48" s="13"/>
      <c r="C48" s="13"/>
      <c r="D48" s="13"/>
      <c r="E48" s="13"/>
      <c r="F48" s="13"/>
      <c r="G48" s="13"/>
    </row>
    <row r="49" spans="1:7" ht="16.5" customHeight="1">
      <c r="A49" s="2"/>
      <c r="B49" s="131" t="s">
        <v>94</v>
      </c>
      <c r="C49" s="13"/>
      <c r="D49" s="13"/>
      <c r="E49" s="13"/>
      <c r="F49" s="13"/>
      <c r="G49" s="13"/>
    </row>
    <row r="50" spans="1:7" ht="16.5" customHeight="1">
      <c r="A50" s="2"/>
      <c r="B50" s="2" t="s">
        <v>110</v>
      </c>
      <c r="C50" s="13"/>
      <c r="D50" s="13"/>
      <c r="E50" s="13"/>
      <c r="F50" s="13"/>
      <c r="G50" s="13"/>
    </row>
    <row r="51" spans="1:7" ht="16.5" customHeight="1">
      <c r="A51" s="2"/>
      <c r="B51" s="2" t="s">
        <v>177</v>
      </c>
      <c r="C51" s="13"/>
      <c r="D51" s="13"/>
      <c r="E51" s="13"/>
      <c r="F51" s="13"/>
      <c r="G51" s="13"/>
    </row>
  </sheetData>
  <printOptions/>
  <pageMargins left="0.54" right="0.51" top="0.62" bottom="0.58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크리콤</dc:creator>
  <cp:keywords/>
  <dc:description/>
  <cp:lastModifiedBy>pws</cp:lastModifiedBy>
  <cp:lastPrinted>2003-11-19T02:11:31Z</cp:lastPrinted>
  <dcterms:created xsi:type="dcterms:W3CDTF">2000-07-25T09:30:54Z</dcterms:created>
  <dcterms:modified xsi:type="dcterms:W3CDTF">2003-11-19T08:52:12Z</dcterms:modified>
  <cp:category/>
  <cp:version/>
  <cp:contentType/>
  <cp:contentStatus/>
</cp:coreProperties>
</file>